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I:\GASB 34 Project Plan\Division Financials &amp; Schedules_2025\$Printer Inserts\3-Basic Financial - (Pages 40-81) FY 2025\"/>
    </mc:Choice>
  </mc:AlternateContent>
  <xr:revisionPtr revIDLastSave="0" documentId="13_ncr:1_{2FDB8E5D-16D2-44BA-B435-7B4C24A2DBAD}" xr6:coauthVersionLast="47" xr6:coauthVersionMax="47" xr10:uidLastSave="{00000000-0000-0000-0000-000000000000}"/>
  <bookViews>
    <workbookView xWindow="-120" yWindow="-120" windowWidth="29040" windowHeight="15720" xr2:uid="{64E93376-F2B9-4F8F-AC8D-B1075B40DEFE}"/>
  </bookViews>
  <sheets>
    <sheet name="FY25-pages 54,55" sheetId="1" r:id="rId1"/>
    <sheet name="FY24-pages 56, 57" sheetId="4" r:id="rId2"/>
    <sheet name="FY 25-pages 58,59" sheetId="2" r:id="rId3"/>
    <sheet name="FY 24-pages 60,61" sheetId="5" r:id="rId4"/>
    <sheet name="FY 25-pages 62-65" sheetId="3" r:id="rId5"/>
    <sheet name="Acerno_Cache_XXXXX" sheetId="7" state="veryHidden" r:id="rId6"/>
    <sheet name="FY 24-pages 66-69" sheetId="6" r:id="rId7"/>
  </sheets>
  <definedNames>
    <definedName name="_xlnm.Print_Area" localSheetId="3">'FY 24-pages 60,61'!#REF!</definedName>
    <definedName name="_xlnm.Print_Area" localSheetId="6">'FY 24-pages 66-69'!#REF!</definedName>
    <definedName name="_xlnm.Print_Area" localSheetId="2">'FY 25-pages 58,59'!#REF!</definedName>
    <definedName name="_xlnm.Print_Area" localSheetId="4">'FY 25-pages 62-65'!#REF!</definedName>
    <definedName name="_xlnm.Print_Area" localSheetId="1">'FY24-pages 56, 57'!#REF!</definedName>
    <definedName name="_xlnm.Print_Area" localSheetId="0">'FY25-pages 54,55'!#REF!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9" i="1" l="1"/>
  <c r="P10" i="1"/>
  <c r="P12" i="1"/>
  <c r="P13" i="1"/>
  <c r="P14" i="1"/>
  <c r="P15" i="1"/>
  <c r="P16" i="1"/>
  <c r="J87" i="6" l="1"/>
  <c r="H87" i="6"/>
  <c r="N78" i="6"/>
  <c r="N77" i="6"/>
  <c r="N75" i="6"/>
  <c r="N69" i="6"/>
  <c r="N67" i="6"/>
  <c r="N64" i="6"/>
  <c r="L41" i="6"/>
  <c r="J41" i="6"/>
  <c r="H41" i="6"/>
  <c r="L31" i="6"/>
  <c r="D31" i="6"/>
  <c r="H31" i="6"/>
  <c r="N18" i="6"/>
  <c r="N17" i="6"/>
  <c r="N14" i="6"/>
  <c r="N13" i="6"/>
  <c r="N10" i="6"/>
  <c r="M39" i="5"/>
  <c r="M50" i="5"/>
  <c r="K42" i="5"/>
  <c r="M40" i="5"/>
  <c r="I42" i="5"/>
  <c r="G42" i="5"/>
  <c r="M34" i="5"/>
  <c r="M25" i="5"/>
  <c r="M24" i="5"/>
  <c r="M16" i="5"/>
  <c r="M13" i="5"/>
  <c r="K17" i="5"/>
  <c r="L64" i="4"/>
  <c r="J64" i="4"/>
  <c r="H64" i="4"/>
  <c r="N62" i="4"/>
  <c r="D64" i="4"/>
  <c r="L56" i="4"/>
  <c r="J56" i="4"/>
  <c r="H56" i="4"/>
  <c r="F56" i="4"/>
  <c r="D56" i="4"/>
  <c r="J50" i="4"/>
  <c r="N49" i="4"/>
  <c r="H50" i="4"/>
  <c r="N44" i="4"/>
  <c r="N43" i="4"/>
  <c r="N42" i="4"/>
  <c r="N41" i="4"/>
  <c r="N38" i="4"/>
  <c r="N37" i="4"/>
  <c r="L45" i="4"/>
  <c r="N28" i="4"/>
  <c r="J31" i="4"/>
  <c r="H31" i="4"/>
  <c r="N19" i="4"/>
  <c r="J17" i="4"/>
  <c r="N12" i="4"/>
  <c r="N9" i="4"/>
  <c r="L87" i="6" l="1"/>
  <c r="N19" i="6"/>
  <c r="N73" i="6"/>
  <c r="N68" i="6"/>
  <c r="N74" i="6"/>
  <c r="N93" i="6"/>
  <c r="F48" i="6"/>
  <c r="N12" i="6"/>
  <c r="N21" i="6"/>
  <c r="H48" i="6"/>
  <c r="L79" i="6"/>
  <c r="L81" i="6" s="1"/>
  <c r="J25" i="6"/>
  <c r="L48" i="6"/>
  <c r="N15" i="6"/>
  <c r="F87" i="6"/>
  <c r="N71" i="6"/>
  <c r="N62" i="6"/>
  <c r="J31" i="6"/>
  <c r="N11" i="6"/>
  <c r="N29" i="6"/>
  <c r="N46" i="6"/>
  <c r="F25" i="6"/>
  <c r="F79" i="6"/>
  <c r="F81" i="6" s="1"/>
  <c r="N51" i="6"/>
  <c r="N66" i="6"/>
  <c r="D48" i="6"/>
  <c r="N22" i="6"/>
  <c r="D87" i="6"/>
  <c r="N36" i="6"/>
  <c r="J48" i="6"/>
  <c r="N38" i="6"/>
  <c r="N45" i="6"/>
  <c r="N23" i="6"/>
  <c r="D41" i="6"/>
  <c r="N70" i="6"/>
  <c r="D79" i="6"/>
  <c r="D81" i="6" s="1"/>
  <c r="N72" i="6"/>
  <c r="H79" i="6"/>
  <c r="H81" i="6" s="1"/>
  <c r="D25" i="6"/>
  <c r="N39" i="6"/>
  <c r="N61" i="6"/>
  <c r="J79" i="6"/>
  <c r="J81" i="6" s="1"/>
  <c r="N85" i="6"/>
  <c r="N20" i="6"/>
  <c r="H25" i="6"/>
  <c r="H50" i="6" s="1"/>
  <c r="H52" i="6" s="1"/>
  <c r="F31" i="6"/>
  <c r="N44" i="6"/>
  <c r="L25" i="6"/>
  <c r="L50" i="6" s="1"/>
  <c r="L52" i="6" s="1"/>
  <c r="N86" i="6"/>
  <c r="F41" i="6"/>
  <c r="N57" i="6"/>
  <c r="M31" i="5"/>
  <c r="M52" i="5"/>
  <c r="M22" i="5"/>
  <c r="M10" i="5"/>
  <c r="M23" i="5"/>
  <c r="M11" i="5"/>
  <c r="M49" i="5"/>
  <c r="M33" i="5"/>
  <c r="M15" i="5"/>
  <c r="M26" i="5"/>
  <c r="M20" i="5"/>
  <c r="M41" i="5"/>
  <c r="M9" i="5"/>
  <c r="K35" i="5"/>
  <c r="K36" i="5" s="1"/>
  <c r="K44" i="5" s="1"/>
  <c r="K51" i="5" s="1"/>
  <c r="K53" i="5" s="1"/>
  <c r="E35" i="5"/>
  <c r="M28" i="5"/>
  <c r="E17" i="5"/>
  <c r="I17" i="5"/>
  <c r="M30" i="5"/>
  <c r="I35" i="5"/>
  <c r="C35" i="5"/>
  <c r="M21" i="5"/>
  <c r="E42" i="5"/>
  <c r="G17" i="5"/>
  <c r="M48" i="5"/>
  <c r="G35" i="5"/>
  <c r="C17" i="5"/>
  <c r="C42" i="5"/>
  <c r="N10" i="4"/>
  <c r="L31" i="4"/>
  <c r="N36" i="4"/>
  <c r="N13" i="4"/>
  <c r="N47" i="4"/>
  <c r="N23" i="4"/>
  <c r="N16" i="4"/>
  <c r="N29" i="4"/>
  <c r="H17" i="4"/>
  <c r="H32" i="4" s="1"/>
  <c r="N15" i="4"/>
  <c r="N27" i="4"/>
  <c r="F45" i="4"/>
  <c r="F50" i="4"/>
  <c r="H45" i="4"/>
  <c r="H51" i="4" s="1"/>
  <c r="F31" i="4"/>
  <c r="L50" i="4"/>
  <c r="L51" i="4" s="1"/>
  <c r="N60" i="4"/>
  <c r="N20" i="4"/>
  <c r="N14" i="4"/>
  <c r="J32" i="4"/>
  <c r="N39" i="4"/>
  <c r="D50" i="4"/>
  <c r="D17" i="4"/>
  <c r="J45" i="4"/>
  <c r="J51" i="4" s="1"/>
  <c r="N40" i="4"/>
  <c r="N48" i="4"/>
  <c r="N21" i="4"/>
  <c r="F17" i="4"/>
  <c r="L17" i="4"/>
  <c r="N30" i="4"/>
  <c r="N63" i="4"/>
  <c r="F64" i="4"/>
  <c r="D45" i="4"/>
  <c r="D31" i="4"/>
  <c r="N54" i="4"/>
  <c r="N31" i="6" l="1"/>
  <c r="F50" i="6"/>
  <c r="F52" i="6" s="1"/>
  <c r="J50" i="6"/>
  <c r="J52" i="6" s="1"/>
  <c r="N41" i="6"/>
  <c r="D50" i="6"/>
  <c r="D52" i="6" s="1"/>
  <c r="N48" i="6"/>
  <c r="N87" i="6"/>
  <c r="N25" i="6"/>
  <c r="N79" i="6"/>
  <c r="N81" i="6" s="1"/>
  <c r="E36" i="5"/>
  <c r="E44" i="5" s="1"/>
  <c r="E51" i="5" s="1"/>
  <c r="E53" i="5" s="1"/>
  <c r="M17" i="5"/>
  <c r="N17" i="5" s="1"/>
  <c r="M35" i="5"/>
  <c r="N35" i="5" s="1"/>
  <c r="M42" i="5"/>
  <c r="N42" i="5" s="1"/>
  <c r="I36" i="5"/>
  <c r="I44" i="5" s="1"/>
  <c r="I51" i="5" s="1"/>
  <c r="I53" i="5" s="1"/>
  <c r="C36" i="5"/>
  <c r="C44" i="5" s="1"/>
  <c r="C51" i="5" s="1"/>
  <c r="C53" i="5" s="1"/>
  <c r="G36" i="5"/>
  <c r="G44" i="5" s="1"/>
  <c r="G51" i="5" s="1"/>
  <c r="G53" i="5" s="1"/>
  <c r="N45" i="4"/>
  <c r="D32" i="4"/>
  <c r="N64" i="4"/>
  <c r="O64" i="4" s="1"/>
  <c r="L32" i="4"/>
  <c r="O23" i="4"/>
  <c r="N17" i="4"/>
  <c r="N31" i="4"/>
  <c r="F51" i="4"/>
  <c r="N50" i="4"/>
  <c r="N51" i="4" s="1"/>
  <c r="F32" i="4"/>
  <c r="O31" i="4"/>
  <c r="N56" i="4"/>
  <c r="D51" i="4"/>
  <c r="N50" i="6" l="1"/>
  <c r="N52" i="6" s="1"/>
  <c r="M36" i="5"/>
  <c r="M44" i="5" s="1"/>
  <c r="N32" i="4"/>
  <c r="O32" i="4"/>
  <c r="O51" i="4"/>
  <c r="N36" i="5" l="1"/>
  <c r="N44" i="5"/>
  <c r="M51" i="5"/>
  <c r="N51" i="5" l="1"/>
  <c r="M53" i="5"/>
  <c r="N53" i="5" l="1"/>
  <c r="D49" i="3" l="1"/>
  <c r="P13" i="3"/>
  <c r="L89" i="3"/>
  <c r="J89" i="3"/>
  <c r="H89" i="3"/>
  <c r="P80" i="3"/>
  <c r="P79" i="3"/>
  <c r="P78" i="3"/>
  <c r="P76" i="3"/>
  <c r="P69" i="3"/>
  <c r="P65" i="3"/>
  <c r="L49" i="3"/>
  <c r="N42" i="3"/>
  <c r="L42" i="3"/>
  <c r="J42" i="3"/>
  <c r="H42" i="3"/>
  <c r="P39" i="3"/>
  <c r="N32" i="3"/>
  <c r="L32" i="3"/>
  <c r="D32" i="3"/>
  <c r="P30" i="3"/>
  <c r="H32" i="3"/>
  <c r="F32" i="3"/>
  <c r="L25" i="3"/>
  <c r="P18" i="3"/>
  <c r="P17" i="3"/>
  <c r="P14" i="3"/>
  <c r="P10" i="3"/>
  <c r="P25" i="3" l="1"/>
  <c r="F49" i="3"/>
  <c r="P72" i="3"/>
  <c r="H49" i="3"/>
  <c r="N49" i="3"/>
  <c r="N89" i="3"/>
  <c r="P21" i="3"/>
  <c r="P73" i="3"/>
  <c r="P45" i="3"/>
  <c r="D42" i="3"/>
  <c r="P68" i="3"/>
  <c r="P15" i="3"/>
  <c r="P23" i="3"/>
  <c r="J49" i="3"/>
  <c r="N81" i="3"/>
  <c r="N83" i="3" s="1"/>
  <c r="P19" i="3"/>
  <c r="P95" i="3"/>
  <c r="P29" i="3"/>
  <c r="P32" i="3" s="1"/>
  <c r="D89" i="3"/>
  <c r="P67" i="3"/>
  <c r="L53" i="3"/>
  <c r="H81" i="3"/>
  <c r="H83" i="3" s="1"/>
  <c r="P40" i="3"/>
  <c r="P62" i="3"/>
  <c r="F89" i="3"/>
  <c r="N25" i="3"/>
  <c r="P22" i="3"/>
  <c r="D25" i="3"/>
  <c r="P20" i="3"/>
  <c r="F81" i="3"/>
  <c r="F83" i="3" s="1"/>
  <c r="F25" i="3"/>
  <c r="P46" i="3"/>
  <c r="P75" i="3"/>
  <c r="D81" i="3"/>
  <c r="D83" i="3" s="1"/>
  <c r="H25" i="3"/>
  <c r="P63" i="3"/>
  <c r="F42" i="3"/>
  <c r="J81" i="3"/>
  <c r="J83" i="3" s="1"/>
  <c r="P71" i="3"/>
  <c r="J25" i="3"/>
  <c r="L81" i="3"/>
  <c r="L83" i="3" s="1"/>
  <c r="P74" i="3"/>
  <c r="P87" i="3"/>
  <c r="P47" i="3"/>
  <c r="P88" i="3"/>
  <c r="P58" i="3"/>
  <c r="P11" i="3"/>
  <c r="P12" i="3"/>
  <c r="J32" i="3"/>
  <c r="P37" i="3"/>
  <c r="P70" i="3"/>
  <c r="M58" i="2"/>
  <c r="O57" i="2"/>
  <c r="K58" i="2"/>
  <c r="I58" i="2"/>
  <c r="G58" i="2"/>
  <c r="O54" i="2"/>
  <c r="O53" i="2"/>
  <c r="O52" i="2"/>
  <c r="O51" i="2"/>
  <c r="O50" i="2"/>
  <c r="M44" i="2"/>
  <c r="K44" i="2"/>
  <c r="I44" i="2"/>
  <c r="G44" i="2"/>
  <c r="E44" i="2"/>
  <c r="C44" i="2"/>
  <c r="O43" i="2"/>
  <c r="O42" i="2"/>
  <c r="O41" i="2"/>
  <c r="M37" i="2"/>
  <c r="K37" i="2"/>
  <c r="I37" i="2"/>
  <c r="G37" i="2"/>
  <c r="E37" i="2"/>
  <c r="C37" i="2"/>
  <c r="O36" i="2"/>
  <c r="O35" i="2"/>
  <c r="O33" i="2"/>
  <c r="O32" i="2"/>
  <c r="O30" i="2"/>
  <c r="O28" i="2"/>
  <c r="O26" i="2"/>
  <c r="O25" i="2"/>
  <c r="O24" i="2"/>
  <c r="O23" i="2"/>
  <c r="O22" i="2"/>
  <c r="O21" i="2"/>
  <c r="O20" i="2"/>
  <c r="M17" i="2"/>
  <c r="K17" i="2"/>
  <c r="I17" i="2"/>
  <c r="G17" i="2"/>
  <c r="E17" i="2"/>
  <c r="C17" i="2"/>
  <c r="O16" i="2"/>
  <c r="O15" i="2"/>
  <c r="O13" i="2"/>
  <c r="O11" i="2"/>
  <c r="O10" i="2"/>
  <c r="O9" i="2"/>
  <c r="P58" i="1"/>
  <c r="N62" i="1"/>
  <c r="L62" i="1"/>
  <c r="J62" i="1"/>
  <c r="H62" i="1"/>
  <c r="P60" i="1"/>
  <c r="F62" i="1"/>
  <c r="N54" i="1"/>
  <c r="L54" i="1"/>
  <c r="J54" i="1"/>
  <c r="H54" i="1"/>
  <c r="F54" i="1"/>
  <c r="D54" i="1"/>
  <c r="L48" i="1"/>
  <c r="J48" i="1"/>
  <c r="P47" i="1"/>
  <c r="P46" i="1"/>
  <c r="F48" i="1"/>
  <c r="P45" i="1"/>
  <c r="P42" i="1"/>
  <c r="L43" i="1"/>
  <c r="P41" i="1"/>
  <c r="P40" i="1"/>
  <c r="J43" i="1"/>
  <c r="H43" i="1"/>
  <c r="P29" i="1"/>
  <c r="P23" i="1"/>
  <c r="F31" i="1"/>
  <c r="L31" i="1"/>
  <c r="J31" i="1"/>
  <c r="H31" i="1"/>
  <c r="P19" i="1"/>
  <c r="L17" i="1"/>
  <c r="J17" i="1"/>
  <c r="P89" i="3" l="1"/>
  <c r="H53" i="3"/>
  <c r="F53" i="3"/>
  <c r="P42" i="3"/>
  <c r="N53" i="3"/>
  <c r="J53" i="3"/>
  <c r="P49" i="3"/>
  <c r="P81" i="3"/>
  <c r="P83" i="3" s="1"/>
  <c r="K38" i="2"/>
  <c r="K46" i="2" s="1"/>
  <c r="K55" i="2" s="1"/>
  <c r="K59" i="2" s="1"/>
  <c r="M38" i="2"/>
  <c r="M46" i="2" s="1"/>
  <c r="M55" i="2" s="1"/>
  <c r="M59" i="2" s="1"/>
  <c r="E38" i="2"/>
  <c r="E46" i="2" s="1"/>
  <c r="E55" i="2" s="1"/>
  <c r="E59" i="2" s="1"/>
  <c r="O44" i="2"/>
  <c r="E58" i="2"/>
  <c r="I38" i="2"/>
  <c r="I46" i="2" s="1"/>
  <c r="I55" i="2" s="1"/>
  <c r="I59" i="2" s="1"/>
  <c r="O37" i="2"/>
  <c r="O17" i="2"/>
  <c r="O38" i="2" s="1"/>
  <c r="O46" i="2" s="1"/>
  <c r="O55" i="2" s="1"/>
  <c r="O56" i="2"/>
  <c r="C38" i="2"/>
  <c r="C46" i="2" s="1"/>
  <c r="C55" i="2" s="1"/>
  <c r="G38" i="2"/>
  <c r="G46" i="2" s="1"/>
  <c r="G55" i="2" s="1"/>
  <c r="G59" i="2"/>
  <c r="C58" i="2"/>
  <c r="J32" i="1"/>
  <c r="J49" i="1"/>
  <c r="L49" i="1"/>
  <c r="P38" i="1"/>
  <c r="N43" i="1"/>
  <c r="H48" i="1"/>
  <c r="H49" i="1" s="1"/>
  <c r="P21" i="1"/>
  <c r="P27" i="1"/>
  <c r="N17" i="1"/>
  <c r="P28" i="1"/>
  <c r="P37" i="1"/>
  <c r="N48" i="1"/>
  <c r="D31" i="1"/>
  <c r="P39" i="1"/>
  <c r="H17" i="1"/>
  <c r="H32" i="1" s="1"/>
  <c r="N31" i="1"/>
  <c r="P30" i="1"/>
  <c r="D62" i="1"/>
  <c r="P61" i="1"/>
  <c r="P62" i="1" s="1"/>
  <c r="D43" i="1"/>
  <c r="F17" i="1"/>
  <c r="F32" i="1" s="1"/>
  <c r="F43" i="1"/>
  <c r="F49" i="1" s="1"/>
  <c r="P48" i="1"/>
  <c r="L32" i="1"/>
  <c r="P36" i="1"/>
  <c r="D48" i="1"/>
  <c r="P20" i="1"/>
  <c r="P52" i="1"/>
  <c r="D17" i="1"/>
  <c r="O58" i="2" l="1"/>
  <c r="O59" i="2" s="1"/>
  <c r="P51" i="3"/>
  <c r="P53" i="3" s="1"/>
  <c r="D53" i="3"/>
  <c r="C59" i="2"/>
  <c r="P31" i="1"/>
  <c r="P43" i="1"/>
  <c r="P49" i="1" s="1"/>
  <c r="P17" i="1"/>
  <c r="D49" i="1"/>
  <c r="N49" i="1"/>
  <c r="N32" i="1"/>
  <c r="P54" i="1"/>
  <c r="D32" i="1"/>
  <c r="P32" i="1" l="1"/>
</calcChain>
</file>

<file path=xl/sharedStrings.xml><?xml version="1.0" encoding="utf-8"?>
<sst xmlns="http://schemas.openxmlformats.org/spreadsheetml/2006/main" count="646" uniqueCount="215">
  <si>
    <t>See accompanying notes to financial statements.</t>
  </si>
  <si>
    <t>$</t>
  </si>
  <si>
    <t xml:space="preserve">                Total net position ……………………………………………………………………….</t>
  </si>
  <si>
    <t xml:space="preserve">        Operations……………….………...………….…...……...………..……………….……………………………………………………………………………………………………………</t>
  </si>
  <si>
    <t xml:space="preserve">        Capital projects …………….………...………….…...……...………..……………….……………………………………………………………………………………………………………</t>
  </si>
  <si>
    <t xml:space="preserve">    Restricted for:</t>
  </si>
  <si>
    <t xml:space="preserve">    Net investment in capital assets……………….………...………….…...……...………..……………….……………………………………………………………………………………………………………</t>
  </si>
  <si>
    <t xml:space="preserve">                     resources…..................................................................</t>
  </si>
  <si>
    <t xml:space="preserve">                  Total deferred inflows of </t>
  </si>
  <si>
    <t xml:space="preserve">   Deferred inflows from leases................................…………</t>
  </si>
  <si>
    <t xml:space="preserve">                   Total liabilities  ………………………………………………………………………...</t>
  </si>
  <si>
    <t xml:space="preserve">               Total noncurrent liabilities  …………………………………………………………….</t>
  </si>
  <si>
    <t xml:space="preserve">       Lease liability……………….………...………….…...……...………..……………….……………………………………………………………………………………………………………</t>
  </si>
  <si>
    <t xml:space="preserve">       Residual liability……………….………...………….…...……...………..……………….……………………………………………………………………………………………………………</t>
  </si>
  <si>
    <t xml:space="preserve">       Security deposits……………….………...………….…...……...………..……………….……………………………………………………………………………………………………………</t>
  </si>
  <si>
    <t xml:space="preserve">   Noncurrent liabilities:</t>
  </si>
  <si>
    <t xml:space="preserve">               Total current liabilities</t>
  </si>
  <si>
    <t xml:space="preserve">       Lease liability .…………………………………………………</t>
  </si>
  <si>
    <t xml:space="preserve">       Discount on bonds payable …………………………………………………</t>
  </si>
  <si>
    <t xml:space="preserve">       Bonds payable ……………………………...…………………………………………………………………………..</t>
  </si>
  <si>
    <t xml:space="preserve">       Overage due to taxpayers…………………………………………………………………………………………………………………………………………………………………..</t>
  </si>
  <si>
    <t xml:space="preserve">       Unearned revenue……………….………...………….…...……...………..……………….……………………………………………………………………………………………………………</t>
  </si>
  <si>
    <t xml:space="preserve">       Accrued interest payable  ……………………………………………………………………….</t>
  </si>
  <si>
    <t xml:space="preserve">       Accounts payable and accrued liabilities……………….………...………….…...……...………..……………….……………………………………………………………………………………………………………</t>
  </si>
  <si>
    <t xml:space="preserve">   Current liabilities:</t>
  </si>
  <si>
    <t xml:space="preserve">                   Total assets  ………………………………………………………………………………..</t>
  </si>
  <si>
    <t xml:space="preserve">               Total noncurrent assets ………………………………..………………….…………………..</t>
  </si>
  <si>
    <t xml:space="preserve">       Other assets……………….………...………….…...……...………..……………….……………………………………………………………………………………………………………</t>
  </si>
  <si>
    <t xml:space="preserve">               Lease asset..……………………………</t>
  </si>
  <si>
    <t xml:space="preserve">               Infrastructure……………………………………………………………...…………………………………</t>
  </si>
  <si>
    <t xml:space="preserve">                   (including software)……………………………………………………………………………</t>
  </si>
  <si>
    <t xml:space="preserve">               Property, plant and equipment </t>
  </si>
  <si>
    <t xml:space="preserve">               (net of depreciation/amortization):</t>
  </si>
  <si>
    <t xml:space="preserve">           Other capital assets </t>
  </si>
  <si>
    <t xml:space="preserve">       Capital assets:</t>
  </si>
  <si>
    <t xml:space="preserve">       Leases receivable……………….………...………….…...……...………..……………….……………………………………………………………………………………………………………</t>
  </si>
  <si>
    <t xml:space="preserve">       Accounts receivable……………….………...………….…...……...………..……………….……………………………………………………………………………………………………………</t>
  </si>
  <si>
    <t xml:space="preserve">       Investments……………….………...………….…...……...………..……………….……………………………………………………………………………………………………………</t>
  </si>
  <si>
    <t xml:space="preserve">   Noncurrent assets:</t>
  </si>
  <si>
    <t xml:space="preserve">               Total current assets  ……………………..………………………………………………</t>
  </si>
  <si>
    <t xml:space="preserve">       Prepaid expenses……………….………...………….…...……...………..……………….……………………………………………………………………………………………………………</t>
  </si>
  <si>
    <t xml:space="preserve">       Restricted investments……………….………...………….…...……...………..……………….……………………………………………………………………………………………………………</t>
  </si>
  <si>
    <t xml:space="preserve">       Restricted cash, cash equivalents  .………...………….…...……...………..……………….……………………………………………………………………………………………………………</t>
  </si>
  <si>
    <t xml:space="preserve">           Accounts receivable……………….………...………….…...……...………..……………….……………………………………………………………………………………………………………</t>
  </si>
  <si>
    <t xml:space="preserve">           Federal, State and other aid……………….………...………….…...……...………..……………….……………………………………………………………………………………………………………</t>
  </si>
  <si>
    <t xml:space="preserve">       Receivables:  </t>
  </si>
  <si>
    <t xml:space="preserve">       Cash and cash equivalents……………….………...………….…...……...………..……………….……………………………………………………………………………………………………………</t>
  </si>
  <si>
    <t xml:space="preserve">   Current assets:</t>
  </si>
  <si>
    <t>Total Proprietary Funds</t>
  </si>
  <si>
    <t>WTC Captive Insurance Company, Inc.</t>
  </si>
  <si>
    <t>NYCTL 2021-A TRUST</t>
  </si>
  <si>
    <t>NYCTL 1998-2 TRUST</t>
  </si>
  <si>
    <t xml:space="preserve">The Trust for Governors Island </t>
  </si>
  <si>
    <t>Brooklyn Bridge Park Corporation</t>
  </si>
  <si>
    <t>(in thousands)</t>
  </si>
  <si>
    <t>JUNE 30, 2024</t>
  </si>
  <si>
    <t xml:space="preserve">STATEMENT OF NET POSITION </t>
  </si>
  <si>
    <t>THE CITY OF NEW YORK</t>
  </si>
  <si>
    <t xml:space="preserve">    Net position-ending ..……………….....….......…………………………..……………...……………………………..</t>
  </si>
  <si>
    <t>.</t>
  </si>
  <si>
    <t xml:space="preserve">    Net position-beginning ……..………....…...…………………..…………………...…………………………………..</t>
  </si>
  <si>
    <t xml:space="preserve">         Change in net position………..……………...…………………...………………………………………………………</t>
  </si>
  <si>
    <t xml:space="preserve">    Transfers out ………………………………………………………………………………….</t>
  </si>
  <si>
    <t xml:space="preserve">    Transfers in ………………………..…..….......………….………...………………………………………………………..</t>
  </si>
  <si>
    <t xml:space="preserve">    Capital contributions from private sources..………...……...……….…………………………………..</t>
  </si>
  <si>
    <t xml:space="preserve">         sources….………………….……………….....…………………………..</t>
  </si>
  <si>
    <t xml:space="preserve">    Capital contributions from government </t>
  </si>
  <si>
    <t xml:space="preserve">               and transfers……....….…………………...………………………</t>
  </si>
  <si>
    <t xml:space="preserve">    Interest income ……...…….…….…………...….....……...………….....……...……..………..………………</t>
  </si>
  <si>
    <t xml:space="preserve">            Total operating expenses …...………………………….…...…………………………………………..</t>
  </si>
  <si>
    <t xml:space="preserve">    Other  ……………………………………………………………………..</t>
  </si>
  <si>
    <t xml:space="preserve">        expenses………..………………………………..……………………</t>
  </si>
  <si>
    <t xml:space="preserve">    Other general, administrative and project </t>
  </si>
  <si>
    <t xml:space="preserve">    Depreciation and amortization……....……..……….……………………...…………………………………</t>
  </si>
  <si>
    <t xml:space="preserve">        net of recoveries……………………………………………………..</t>
  </si>
  <si>
    <t xml:space="preserve">    Write-offs of uncollectible liens, </t>
  </si>
  <si>
    <t xml:space="preserve">        Water Board……………….…………………………………………….</t>
  </si>
  <si>
    <t xml:space="preserve">    Increase in residual liability due to </t>
  </si>
  <si>
    <t xml:space="preserve">        doubtful accounts………………………………………………….</t>
  </si>
  <si>
    <t xml:space="preserve">    Distributions to The City of New York…………………………………………………………………….</t>
  </si>
  <si>
    <t xml:space="preserve">    Security…………..…………………………………...………………………………………………………...…………</t>
  </si>
  <si>
    <t xml:space="preserve">    Repairs and maintenance ……......………………...……………………...…..………………………………..</t>
  </si>
  <si>
    <t xml:space="preserve">    Professional fees……....……....……………….………...…………………………………………………………..</t>
  </si>
  <si>
    <t xml:space="preserve">    Utilities ……….………………..……...……………..……......………………………………………………………</t>
  </si>
  <si>
    <t xml:space="preserve">    Personnel costs……………………………………………..….…...…….………...………..…………..………..………………….</t>
  </si>
  <si>
    <t xml:space="preserve">            Total operating revenues ...……..….……….……………..…...……………………………………….</t>
  </si>
  <si>
    <t xml:space="preserve">    Operating grants and contributions ……….....………....…….…..…...…………….……………………..</t>
  </si>
  <si>
    <t xml:space="preserve">        leases rent …...……….………......…………………………..</t>
  </si>
  <si>
    <t xml:space="preserve">    Payments in lieu of taxes and ground</t>
  </si>
  <si>
    <t xml:space="preserve">    Interest income - leases………...…………………….…</t>
  </si>
  <si>
    <t xml:space="preserve">    Permits and other fees……..…………………………………...………………………………...………………</t>
  </si>
  <si>
    <t>FOR THE YEAR ENDED JUNE 30, 2024</t>
  </si>
  <si>
    <t>STATEMENT OF REVENUES, EXPENSES, AND CHANGES IN FUND NET POSITION</t>
  </si>
  <si>
    <t xml:space="preserve">        Accrued capital asset expenditures……………….….………</t>
  </si>
  <si>
    <t xml:space="preserve">        transactions:</t>
  </si>
  <si>
    <t xml:space="preserve">    Noncash capital and related financing</t>
  </si>
  <si>
    <r>
      <rPr>
        <b/>
        <sz val="14"/>
        <rFont val="Cambria"/>
        <family val="1"/>
      </rPr>
      <t xml:space="preserve">    I</t>
    </r>
    <r>
      <rPr>
        <b/>
        <sz val="12"/>
        <rFont val="Cambria"/>
        <family val="1"/>
      </rPr>
      <t>NFORMATION:</t>
    </r>
  </si>
  <si>
    <t>Cash and cash equivalents - end of year  …………………………………</t>
  </si>
  <si>
    <t xml:space="preserve">    Current restricted cash and cash equivalents  …………………………………………………</t>
  </si>
  <si>
    <t xml:space="preserve">    Unrestricted cash and cash equivalents  ………………………………………………..</t>
  </si>
  <si>
    <t xml:space="preserve"> </t>
  </si>
  <si>
    <t xml:space="preserve">                    operating activities ………………………………...………</t>
  </si>
  <si>
    <t xml:space="preserve">            Total adjustments  ………………………………………………………………………..</t>
  </si>
  <si>
    <t xml:space="preserve">        Accrued investment income………………………………………….………………………………………</t>
  </si>
  <si>
    <t xml:space="preserve">            investments ………………………………………………………..…..</t>
  </si>
  <si>
    <t xml:space="preserve">        Deferred inflow of resources….……………………………………………………</t>
  </si>
  <si>
    <t xml:space="preserve">        Security deposits……………………………………………………………..</t>
  </si>
  <si>
    <t xml:space="preserve">        Unearned revenue…………………………………………………………………….………………………………</t>
  </si>
  <si>
    <t xml:space="preserve">        Accounts payable and accrued expenses………………………………………………………………….</t>
  </si>
  <si>
    <t xml:space="preserve">        Lease receivable…………………………...…………………………….……………………………………</t>
  </si>
  <si>
    <t xml:space="preserve">        Security deposits held………...…………………………….……………………………………</t>
  </si>
  <si>
    <t xml:space="preserve">        Prepaid expenses……………………………...…………………………….……………………………………</t>
  </si>
  <si>
    <t xml:space="preserve">        Gain on disposal of capital assets……………………………..…………………………………..………….</t>
  </si>
  <si>
    <t xml:space="preserve">            accounts………………………………………………………………………………………..</t>
  </si>
  <si>
    <t xml:space="preserve">        Change in allowance for doubtful </t>
  </si>
  <si>
    <t xml:space="preserve">                 from government sources…………………</t>
  </si>
  <si>
    <t xml:space="preserve">        Grants and contributions receivable </t>
  </si>
  <si>
    <t xml:space="preserve">        Accounts receivable………………………..……………………………………………………………………….</t>
  </si>
  <si>
    <t xml:space="preserve">        Depreciation and amortization …………………………………………………………………………………….</t>
  </si>
  <si>
    <t xml:space="preserve">            operating activities:</t>
  </si>
  <si>
    <t xml:space="preserve">            Cash and cash equivalents June 30………………….……………………………………………………………... </t>
  </si>
  <si>
    <t xml:space="preserve">            Cash and cash equivalents July 1..……………...……………………...……………………………………..</t>
  </si>
  <si>
    <t xml:space="preserve">                cash and cash equivalents………………………..….………………………….. </t>
  </si>
  <si>
    <t xml:space="preserve">                investing activities………………………………………………………….. </t>
  </si>
  <si>
    <t xml:space="preserve">    Interest received……………….………………......……...…………………………………………………………</t>
  </si>
  <si>
    <t xml:space="preserve">    Sales and maturities of investments…………………...…………………………………………………... </t>
  </si>
  <si>
    <t xml:space="preserve">    Purchase of investments…………………………………..…………………………………………………….. </t>
  </si>
  <si>
    <t xml:space="preserve">                capital and related financing activities…………...……………..</t>
  </si>
  <si>
    <t xml:space="preserve">    Capital asset expenditures……………………………….……………………..………………………………..</t>
  </si>
  <si>
    <t xml:space="preserve">        private sources……….……………………..……………………………………</t>
  </si>
  <si>
    <t xml:space="preserve">    Capital grants and contributions from </t>
  </si>
  <si>
    <t xml:space="preserve">        government sources……………………….…………………………………</t>
  </si>
  <si>
    <t xml:space="preserve">    Capital grants and contributions from</t>
  </si>
  <si>
    <t xml:space="preserve">                noncapital financing activities…….………………………………………………..………………... </t>
  </si>
  <si>
    <t xml:space="preserve">    Bond retired ……………..……………………...…………….……………………………………………</t>
  </si>
  <si>
    <t xml:space="preserve">    Transfers in/ out</t>
  </si>
  <si>
    <t xml:space="preserve">    ACTIVITIES:</t>
  </si>
  <si>
    <t xml:space="preserve">                operating activities………………………………………………………….…... </t>
  </si>
  <si>
    <t xml:space="preserve">        Other payments……....…...………………..…………………………………………………………….. </t>
  </si>
  <si>
    <t xml:space="preserve">        Services and supplies……....…...………………..…………………………………………………………….. </t>
  </si>
  <si>
    <t xml:space="preserve">        Administration expenses………………………………………………………………………………………………………………………….</t>
  </si>
  <si>
    <t xml:space="preserve">        Distributions………………………………………………………………………………………………………………………….</t>
  </si>
  <si>
    <t xml:space="preserve">        Personnel costs……………..…………….……………………………………….…………………………………</t>
  </si>
  <si>
    <t xml:space="preserve">        Losses and loss adjustment expenses paid…….…….……………………………………………….</t>
  </si>
  <si>
    <t xml:space="preserve">        Cash paid for other assets……………………..………........……………………………………….</t>
  </si>
  <si>
    <t xml:space="preserve">    Cash payments for:</t>
  </si>
  <si>
    <t xml:space="preserve">        Other receipts….…………………………………………………………………….</t>
  </si>
  <si>
    <t xml:space="preserve">        Operating grants and contributions….…………………………………………………………………….</t>
  </si>
  <si>
    <t xml:space="preserve">        Tenants payments…………………..………………………………………………………………………………</t>
  </si>
  <si>
    <t xml:space="preserve">        Cash collections  ………………………………………………………………………………..</t>
  </si>
  <si>
    <t xml:space="preserve">        Receipts from customers………………………………………………………………………………………….</t>
  </si>
  <si>
    <t xml:space="preserve">        Interest income collected……………………………..…………………………………………………………..</t>
  </si>
  <si>
    <t xml:space="preserve">    Receipts from:</t>
  </si>
  <si>
    <t>The Trust for Governors Island</t>
  </si>
  <si>
    <t>STATEMENT OF CASH FLOW</t>
  </si>
  <si>
    <r>
      <t>A</t>
    </r>
    <r>
      <rPr>
        <b/>
        <sz val="12"/>
        <rFont val="Cambria"/>
        <family val="1"/>
      </rPr>
      <t>SSETS</t>
    </r>
    <r>
      <rPr>
        <b/>
        <sz val="14"/>
        <rFont val="Cambria"/>
        <family val="1"/>
      </rPr>
      <t>:</t>
    </r>
  </si>
  <si>
    <t xml:space="preserve">           Land and construction work-in-progress……………….………...………….…...……...………..……………….……………………………………………………………………………………………………………</t>
  </si>
  <si>
    <r>
      <rPr>
        <b/>
        <sz val="14"/>
        <rFont val="Cambria"/>
        <family val="1"/>
      </rPr>
      <t>L</t>
    </r>
    <r>
      <rPr>
        <b/>
        <sz val="12"/>
        <rFont val="Cambria"/>
        <family val="1"/>
      </rPr>
      <t>IABILITIES:</t>
    </r>
  </si>
  <si>
    <r>
      <rPr>
        <b/>
        <sz val="14"/>
        <rFont val="Cambria"/>
        <family val="1"/>
      </rPr>
      <t>D</t>
    </r>
    <r>
      <rPr>
        <b/>
        <sz val="12"/>
        <rFont val="Cambria"/>
        <family val="1"/>
      </rPr>
      <t>EFERRED</t>
    </r>
    <r>
      <rPr>
        <b/>
        <sz val="14"/>
        <rFont val="Cambria"/>
        <family val="1"/>
      </rPr>
      <t xml:space="preserve"> I</t>
    </r>
    <r>
      <rPr>
        <b/>
        <sz val="12"/>
        <rFont val="Cambria"/>
        <family val="1"/>
      </rPr>
      <t>NFLOWS OF</t>
    </r>
    <r>
      <rPr>
        <b/>
        <sz val="14"/>
        <rFont val="Cambria"/>
        <family val="1"/>
      </rPr>
      <t xml:space="preserve"> R</t>
    </r>
    <r>
      <rPr>
        <b/>
        <sz val="12"/>
        <rFont val="Cambria"/>
        <family val="1"/>
      </rPr>
      <t>ESOURCES:</t>
    </r>
  </si>
  <si>
    <r>
      <t>N</t>
    </r>
    <r>
      <rPr>
        <b/>
        <sz val="12"/>
        <rFont val="Cambria"/>
        <family val="1"/>
      </rPr>
      <t>ET</t>
    </r>
    <r>
      <rPr>
        <b/>
        <sz val="14"/>
        <rFont val="Cambria"/>
        <family val="1"/>
      </rPr>
      <t xml:space="preserve"> P</t>
    </r>
    <r>
      <rPr>
        <b/>
        <sz val="12"/>
        <rFont val="Cambria"/>
        <family val="1"/>
      </rPr>
      <t>OSITION:</t>
    </r>
  </si>
  <si>
    <r>
      <t>O</t>
    </r>
    <r>
      <rPr>
        <b/>
        <sz val="12"/>
        <rFont val="Cambria"/>
        <family val="1"/>
      </rPr>
      <t xml:space="preserve">PERATING </t>
    </r>
    <r>
      <rPr>
        <b/>
        <sz val="14"/>
        <rFont val="Cambria"/>
        <family val="1"/>
      </rPr>
      <t>R</t>
    </r>
    <r>
      <rPr>
        <b/>
        <sz val="12"/>
        <rFont val="Cambria"/>
        <family val="1"/>
      </rPr>
      <t>EVENUES:</t>
    </r>
  </si>
  <si>
    <t xml:space="preserve">    Decrease in allowance for </t>
  </si>
  <si>
    <r>
      <t>O</t>
    </r>
    <r>
      <rPr>
        <b/>
        <sz val="12"/>
        <rFont val="Cambria"/>
        <family val="1"/>
      </rPr>
      <t xml:space="preserve">PERATING </t>
    </r>
    <r>
      <rPr>
        <b/>
        <sz val="14"/>
        <rFont val="Cambria"/>
        <family val="1"/>
      </rPr>
      <t>E</t>
    </r>
    <r>
      <rPr>
        <b/>
        <sz val="12"/>
        <rFont val="Cambria"/>
        <family val="1"/>
      </rPr>
      <t>XPENSES:</t>
    </r>
  </si>
  <si>
    <t xml:space="preserve">                Operating income (loss)………..………....…………..…………………………………………………</t>
  </si>
  <si>
    <r>
      <t>N</t>
    </r>
    <r>
      <rPr>
        <b/>
        <sz val="12"/>
        <rFont val="Cambria"/>
        <family val="1"/>
      </rPr>
      <t xml:space="preserve">ONOPERATING </t>
    </r>
    <r>
      <rPr>
        <b/>
        <sz val="14"/>
        <rFont val="Cambria"/>
        <family val="1"/>
      </rPr>
      <t>R</t>
    </r>
    <r>
      <rPr>
        <b/>
        <sz val="12"/>
        <rFont val="Cambria"/>
        <family val="1"/>
      </rPr>
      <t xml:space="preserve">EVENUES </t>
    </r>
    <r>
      <rPr>
        <b/>
        <sz val="14"/>
        <rFont val="Cambria"/>
        <family val="1"/>
      </rPr>
      <t>(E</t>
    </r>
    <r>
      <rPr>
        <b/>
        <sz val="12"/>
        <rFont val="Cambria"/>
        <family val="1"/>
      </rPr>
      <t>XPENSES</t>
    </r>
    <r>
      <rPr>
        <b/>
        <sz val="14"/>
        <rFont val="Cambria"/>
        <family val="1"/>
      </rPr>
      <t>)</t>
    </r>
    <r>
      <rPr>
        <b/>
        <sz val="12"/>
        <rFont val="Cambria"/>
        <family val="1"/>
      </rPr>
      <t>:</t>
    </r>
  </si>
  <si>
    <t xml:space="preserve">            Income (loss) before other revenues </t>
  </si>
  <si>
    <r>
      <t>T</t>
    </r>
    <r>
      <rPr>
        <b/>
        <sz val="12"/>
        <rFont val="Cambria"/>
        <family val="1"/>
      </rPr>
      <t>RANSFERS AND</t>
    </r>
    <r>
      <rPr>
        <b/>
        <sz val="14"/>
        <rFont val="Cambria"/>
        <family val="1"/>
      </rPr>
      <t xml:space="preserve"> C</t>
    </r>
    <r>
      <rPr>
        <b/>
        <sz val="12"/>
        <rFont val="Cambria"/>
        <family val="1"/>
      </rPr>
      <t>APITAL</t>
    </r>
    <r>
      <rPr>
        <b/>
        <sz val="14"/>
        <rFont val="Cambria"/>
        <family val="1"/>
      </rPr>
      <t xml:space="preserve"> C</t>
    </r>
    <r>
      <rPr>
        <b/>
        <sz val="12"/>
        <rFont val="Cambria"/>
        <family val="1"/>
      </rPr>
      <t>ONTRIBUTIONS:</t>
    </r>
  </si>
  <si>
    <r>
      <t>C</t>
    </r>
    <r>
      <rPr>
        <b/>
        <sz val="12"/>
        <rFont val="Cambria"/>
        <family val="1"/>
      </rPr>
      <t>ASH</t>
    </r>
    <r>
      <rPr>
        <b/>
        <sz val="14"/>
        <rFont val="Cambria"/>
        <family val="1"/>
      </rPr>
      <t xml:space="preserve"> F</t>
    </r>
    <r>
      <rPr>
        <b/>
        <sz val="12"/>
        <rFont val="Cambria"/>
        <family val="1"/>
      </rPr>
      <t xml:space="preserve">LOWS FROM </t>
    </r>
    <r>
      <rPr>
        <b/>
        <sz val="14"/>
        <rFont val="Cambria"/>
        <family val="1"/>
      </rPr>
      <t>O</t>
    </r>
    <r>
      <rPr>
        <b/>
        <sz val="12"/>
        <rFont val="Cambria"/>
        <family val="1"/>
      </rPr>
      <t xml:space="preserve">PERATING </t>
    </r>
    <r>
      <rPr>
        <b/>
        <sz val="14"/>
        <rFont val="Cambria"/>
        <family val="1"/>
      </rPr>
      <t>A</t>
    </r>
    <r>
      <rPr>
        <b/>
        <sz val="12"/>
        <rFont val="Cambria"/>
        <family val="1"/>
      </rPr>
      <t>CTIVITIES:</t>
    </r>
  </si>
  <si>
    <t xml:space="preserve">            Net cash provided by (used for) </t>
  </si>
  <si>
    <r>
      <t>C</t>
    </r>
    <r>
      <rPr>
        <b/>
        <sz val="12"/>
        <rFont val="Cambria"/>
        <family val="1"/>
      </rPr>
      <t xml:space="preserve">ASH </t>
    </r>
    <r>
      <rPr>
        <b/>
        <sz val="14"/>
        <rFont val="Cambria"/>
        <family val="1"/>
      </rPr>
      <t>F</t>
    </r>
    <r>
      <rPr>
        <b/>
        <sz val="12"/>
        <rFont val="Cambria"/>
        <family val="1"/>
      </rPr>
      <t xml:space="preserve">LOWS FROM </t>
    </r>
    <r>
      <rPr>
        <b/>
        <sz val="14"/>
        <rFont val="Cambria"/>
        <family val="1"/>
      </rPr>
      <t>N</t>
    </r>
    <r>
      <rPr>
        <b/>
        <sz val="12"/>
        <rFont val="Cambria"/>
        <family val="1"/>
      </rPr>
      <t xml:space="preserve">ONCAPITAL </t>
    </r>
    <r>
      <rPr>
        <b/>
        <sz val="14"/>
        <rFont val="Cambria"/>
        <family val="1"/>
      </rPr>
      <t>F</t>
    </r>
    <r>
      <rPr>
        <b/>
        <sz val="12"/>
        <rFont val="Cambria"/>
        <family val="1"/>
      </rPr>
      <t xml:space="preserve">INANCING </t>
    </r>
  </si>
  <si>
    <r>
      <t>C</t>
    </r>
    <r>
      <rPr>
        <b/>
        <sz val="12"/>
        <rFont val="Cambria"/>
        <family val="1"/>
      </rPr>
      <t xml:space="preserve">ASH </t>
    </r>
    <r>
      <rPr>
        <b/>
        <sz val="14"/>
        <rFont val="Cambria"/>
        <family val="1"/>
      </rPr>
      <t>F</t>
    </r>
    <r>
      <rPr>
        <b/>
        <sz val="12"/>
        <rFont val="Cambria"/>
        <family val="1"/>
      </rPr>
      <t xml:space="preserve">LOWS FROM </t>
    </r>
    <r>
      <rPr>
        <b/>
        <sz val="14"/>
        <rFont val="Cambria"/>
        <family val="1"/>
      </rPr>
      <t>C</t>
    </r>
    <r>
      <rPr>
        <b/>
        <sz val="12"/>
        <rFont val="Cambria"/>
        <family val="1"/>
      </rPr>
      <t xml:space="preserve">APITAL AND </t>
    </r>
    <r>
      <rPr>
        <b/>
        <sz val="14"/>
        <rFont val="Cambria"/>
        <family val="1"/>
      </rPr>
      <t>R</t>
    </r>
    <r>
      <rPr>
        <b/>
        <sz val="12"/>
        <rFont val="Cambria"/>
        <family val="1"/>
      </rPr>
      <t>ELATED</t>
    </r>
  </si>
  <si>
    <r>
      <rPr>
        <b/>
        <sz val="14"/>
        <rFont val="Cambria"/>
        <family val="1"/>
      </rPr>
      <t xml:space="preserve">    F</t>
    </r>
    <r>
      <rPr>
        <b/>
        <sz val="12"/>
        <rFont val="Cambria"/>
        <family val="1"/>
      </rPr>
      <t xml:space="preserve">INANCING </t>
    </r>
    <r>
      <rPr>
        <b/>
        <sz val="14"/>
        <rFont val="Cambria"/>
        <family val="1"/>
      </rPr>
      <t>A</t>
    </r>
    <r>
      <rPr>
        <b/>
        <sz val="12"/>
        <rFont val="Cambria"/>
        <family val="1"/>
      </rPr>
      <t>CTIVITIES:</t>
    </r>
  </si>
  <si>
    <r>
      <t>C</t>
    </r>
    <r>
      <rPr>
        <b/>
        <sz val="12"/>
        <rFont val="Cambria"/>
        <family val="1"/>
      </rPr>
      <t xml:space="preserve">ASH </t>
    </r>
    <r>
      <rPr>
        <b/>
        <sz val="14"/>
        <rFont val="Cambria"/>
        <family val="1"/>
      </rPr>
      <t>F</t>
    </r>
    <r>
      <rPr>
        <b/>
        <sz val="12"/>
        <rFont val="Cambria"/>
        <family val="1"/>
      </rPr>
      <t xml:space="preserve">LOWS FROM </t>
    </r>
    <r>
      <rPr>
        <b/>
        <sz val="14"/>
        <rFont val="Cambria"/>
        <family val="1"/>
      </rPr>
      <t>I</t>
    </r>
    <r>
      <rPr>
        <b/>
        <sz val="12"/>
        <rFont val="Cambria"/>
        <family val="1"/>
      </rPr>
      <t xml:space="preserve">NVESTING </t>
    </r>
    <r>
      <rPr>
        <b/>
        <sz val="14"/>
        <rFont val="Cambria"/>
        <family val="1"/>
      </rPr>
      <t>A</t>
    </r>
    <r>
      <rPr>
        <b/>
        <sz val="12"/>
        <rFont val="Cambria"/>
        <family val="1"/>
      </rPr>
      <t>CTIVITIES:</t>
    </r>
  </si>
  <si>
    <t xml:space="preserve">            Net cash provided by (used for)</t>
  </si>
  <si>
    <t xml:space="preserve">            Net increase (decrease) in </t>
  </si>
  <si>
    <r>
      <t>R</t>
    </r>
    <r>
      <rPr>
        <b/>
        <sz val="12"/>
        <rFont val="Cambria"/>
        <family val="1"/>
      </rPr>
      <t xml:space="preserve">ECONCILIATION OF </t>
    </r>
    <r>
      <rPr>
        <b/>
        <sz val="14"/>
        <rFont val="Cambria"/>
        <family val="1"/>
      </rPr>
      <t>O</t>
    </r>
    <r>
      <rPr>
        <b/>
        <sz val="12"/>
        <rFont val="Cambria"/>
        <family val="1"/>
      </rPr>
      <t xml:space="preserve">PERATING </t>
    </r>
    <r>
      <rPr>
        <b/>
        <sz val="14"/>
        <rFont val="Cambria"/>
        <family val="1"/>
      </rPr>
      <t>I</t>
    </r>
    <r>
      <rPr>
        <b/>
        <sz val="12"/>
        <rFont val="Cambria"/>
        <family val="1"/>
      </rPr>
      <t>NCOME (</t>
    </r>
    <r>
      <rPr>
        <b/>
        <sz val="14"/>
        <rFont val="Cambria"/>
        <family val="1"/>
      </rPr>
      <t>L</t>
    </r>
    <r>
      <rPr>
        <b/>
        <sz val="12"/>
        <rFont val="Cambria"/>
        <family val="1"/>
      </rPr>
      <t xml:space="preserve">OSS) </t>
    </r>
  </si>
  <si>
    <r>
      <t xml:space="preserve">    TO </t>
    </r>
    <r>
      <rPr>
        <b/>
        <sz val="14"/>
        <rFont val="Cambria"/>
        <family val="1"/>
      </rPr>
      <t>N</t>
    </r>
    <r>
      <rPr>
        <b/>
        <sz val="12"/>
        <rFont val="Cambria"/>
        <family val="1"/>
      </rPr>
      <t xml:space="preserve">ET </t>
    </r>
    <r>
      <rPr>
        <b/>
        <sz val="14"/>
        <rFont val="Cambria"/>
        <family val="1"/>
      </rPr>
      <t>C</t>
    </r>
    <r>
      <rPr>
        <b/>
        <sz val="12"/>
        <rFont val="Cambria"/>
        <family val="1"/>
      </rPr>
      <t xml:space="preserve">ASH  </t>
    </r>
    <r>
      <rPr>
        <b/>
        <sz val="14"/>
        <rFont val="Cambria"/>
        <family val="1"/>
      </rPr>
      <t>P</t>
    </r>
    <r>
      <rPr>
        <b/>
        <sz val="12"/>
        <rFont val="Cambria"/>
        <family val="1"/>
      </rPr>
      <t>ROVIDED BY (</t>
    </r>
    <r>
      <rPr>
        <b/>
        <sz val="14"/>
        <rFont val="Cambria"/>
        <family val="1"/>
      </rPr>
      <t>U</t>
    </r>
    <r>
      <rPr>
        <b/>
        <sz val="12"/>
        <rFont val="Cambria"/>
        <family val="1"/>
      </rPr>
      <t xml:space="preserve">SED </t>
    </r>
    <r>
      <rPr>
        <b/>
        <sz val="14"/>
        <rFont val="Cambria"/>
        <family val="1"/>
      </rPr>
      <t>F</t>
    </r>
    <r>
      <rPr>
        <b/>
        <sz val="12"/>
        <rFont val="Cambria"/>
        <family val="1"/>
      </rPr>
      <t xml:space="preserve">OR) </t>
    </r>
  </si>
  <si>
    <r>
      <rPr>
        <b/>
        <sz val="14"/>
        <rFont val="Cambria"/>
        <family val="1"/>
      </rPr>
      <t xml:space="preserve">    O</t>
    </r>
    <r>
      <rPr>
        <b/>
        <sz val="12"/>
        <rFont val="Cambria"/>
        <family val="1"/>
      </rPr>
      <t xml:space="preserve">PERATING </t>
    </r>
    <r>
      <rPr>
        <b/>
        <sz val="14"/>
        <rFont val="Cambria"/>
        <family val="1"/>
      </rPr>
      <t>A</t>
    </r>
    <r>
      <rPr>
        <b/>
        <sz val="12"/>
        <rFont val="Cambria"/>
        <family val="1"/>
      </rPr>
      <t xml:space="preserve">CTIVITIES: </t>
    </r>
  </si>
  <si>
    <t xml:space="preserve">    Operating income (loss)……………..….…....…………………………..…………………………………………</t>
  </si>
  <si>
    <t xml:space="preserve">    Adjustments to reconcile operating income </t>
  </si>
  <si>
    <t xml:space="preserve">        (loss) to net cash provided by (used for) </t>
  </si>
  <si>
    <t xml:space="preserve">        Realized losses (gains) on sales of investments……………….……………………………………………………</t>
  </si>
  <si>
    <t xml:space="preserve">        Change in unrealized losses (gains) on </t>
  </si>
  <si>
    <t xml:space="preserve">                Net cash provided by (used for) </t>
  </si>
  <si>
    <r>
      <t>R</t>
    </r>
    <r>
      <rPr>
        <b/>
        <sz val="12"/>
        <rFont val="Cambria"/>
        <family val="1"/>
      </rPr>
      <t>ECONCILIATION</t>
    </r>
    <r>
      <rPr>
        <b/>
        <sz val="14"/>
        <rFont val="Cambria"/>
        <family val="1"/>
      </rPr>
      <t xml:space="preserve"> </t>
    </r>
    <r>
      <rPr>
        <b/>
        <sz val="12"/>
        <rFont val="Cambria"/>
        <family val="1"/>
      </rPr>
      <t xml:space="preserve">TO </t>
    </r>
    <r>
      <rPr>
        <b/>
        <sz val="14"/>
        <rFont val="Cambria"/>
        <family val="1"/>
      </rPr>
      <t>C</t>
    </r>
    <r>
      <rPr>
        <b/>
        <sz val="12"/>
        <rFont val="Cambria"/>
        <family val="1"/>
      </rPr>
      <t xml:space="preserve">ASH AND </t>
    </r>
    <r>
      <rPr>
        <b/>
        <sz val="14"/>
        <rFont val="Cambria"/>
        <family val="1"/>
      </rPr>
      <t>C</t>
    </r>
    <r>
      <rPr>
        <b/>
        <sz val="12"/>
        <rFont val="Cambria"/>
        <family val="1"/>
      </rPr>
      <t xml:space="preserve">ASH </t>
    </r>
    <r>
      <rPr>
        <b/>
        <sz val="14"/>
        <color theme="1"/>
        <rFont val="Cambria"/>
        <family val="1"/>
      </rPr>
      <t/>
    </r>
  </si>
  <si>
    <r>
      <rPr>
        <b/>
        <sz val="14"/>
        <rFont val="Cambria"/>
        <family val="1"/>
      </rPr>
      <t xml:space="preserve">    E</t>
    </r>
    <r>
      <rPr>
        <b/>
        <sz val="12"/>
        <rFont val="Cambria"/>
        <family val="1"/>
      </rPr>
      <t>QUIVALENTS</t>
    </r>
    <r>
      <rPr>
        <b/>
        <sz val="14"/>
        <rFont val="Cambria"/>
        <family val="1"/>
      </rPr>
      <t>, E</t>
    </r>
    <r>
      <rPr>
        <b/>
        <sz val="12"/>
        <rFont val="Cambria"/>
        <family val="1"/>
      </rPr>
      <t>ND OF</t>
    </r>
    <r>
      <rPr>
        <b/>
        <sz val="14"/>
        <rFont val="Cambria"/>
        <family val="1"/>
      </rPr>
      <t xml:space="preserve"> Y</t>
    </r>
    <r>
      <rPr>
        <b/>
        <sz val="12"/>
        <rFont val="Cambria"/>
        <family val="1"/>
      </rPr>
      <t>EAR:</t>
    </r>
  </si>
  <si>
    <r>
      <rPr>
        <b/>
        <sz val="14"/>
        <rFont val="Cambria"/>
        <family val="1"/>
      </rPr>
      <t>S</t>
    </r>
    <r>
      <rPr>
        <b/>
        <sz val="12"/>
        <rFont val="Cambria"/>
        <family val="1"/>
      </rPr>
      <t xml:space="preserve">UPLEMENTAL </t>
    </r>
    <r>
      <rPr>
        <b/>
        <sz val="14"/>
        <rFont val="Cambria"/>
        <family val="1"/>
      </rPr>
      <t>D</t>
    </r>
    <r>
      <rPr>
        <b/>
        <sz val="12"/>
        <rFont val="Cambria"/>
        <family val="1"/>
      </rPr>
      <t>ISCLOSURE OF</t>
    </r>
    <r>
      <rPr>
        <b/>
        <sz val="14"/>
        <rFont val="Cambria"/>
        <family val="1"/>
      </rPr>
      <t xml:space="preserve"> C</t>
    </r>
    <r>
      <rPr>
        <b/>
        <sz val="12"/>
        <rFont val="Cambria"/>
        <family val="1"/>
      </rPr>
      <t>ASH  FLOW</t>
    </r>
  </si>
  <si>
    <t>JUNE 30, 2025</t>
  </si>
  <si>
    <t>NYCTL 2025-A TRUST</t>
  </si>
  <si>
    <t xml:space="preserve">       Other………..……………………..………..…………………………………</t>
  </si>
  <si>
    <t>FOR THE YEAR ENDED JUNE 30, 2025</t>
  </si>
  <si>
    <t xml:space="preserve">    Tax liens received from The City of </t>
  </si>
  <si>
    <t xml:space="preserve">        New York…………………………………………………….</t>
  </si>
  <si>
    <t xml:space="preserve">    General and administrative expense ….…….…...……...………...…………..………..………………….</t>
  </si>
  <si>
    <t xml:space="preserve">    Restatement of beginning net position (deficit)…………………</t>
  </si>
  <si>
    <t xml:space="preserve">    Increase in allowance for </t>
  </si>
  <si>
    <t xml:space="preserve">    Investment income  …………………………………...…………...…………………………...…….…………</t>
  </si>
  <si>
    <t xml:space="preserve">    Investment income ………………………..…..….………………………...…..…..…..…………………………</t>
  </si>
  <si>
    <t xml:space="preserve">    Other loss……………….……….....…...…...………....……….....………...…..…..………..………………</t>
  </si>
  <si>
    <t xml:space="preserve">            Total nonoperating revenues……….………………………………....………………</t>
  </si>
  <si>
    <t xml:space="preserve">    Transfer from residual liability (obligations) ……...…….…….…………...….....……...………….....……...……..………..………………</t>
  </si>
  <si>
    <t xml:space="preserve">    Net position, beginning of year - as previously reported…......</t>
  </si>
  <si>
    <t xml:space="preserve">    Net position, beginning of year - as restated…..............................</t>
  </si>
  <si>
    <t xml:space="preserve">        Compensated absences….……………………………………………………</t>
  </si>
  <si>
    <t xml:space="preserve">        Prior year adjustments………………………………</t>
  </si>
  <si>
    <t xml:space="preserve">        to net cash provided by (used for) </t>
  </si>
  <si>
    <t xml:space="preserve">        Realized gains on sales of investments……………….……………………………………………………</t>
  </si>
  <si>
    <t xml:space="preserve">        Change in unrealized losses on </t>
  </si>
  <si>
    <t xml:space="preserve">PROPRIETARY FUNDS </t>
  </si>
  <si>
    <t xml:space="preserve"> PROPRIETARY FUNDS  </t>
  </si>
  <si>
    <t xml:space="preserve"> PROPRIETARY FUNDS </t>
  </si>
  <si>
    <t xml:space="preserve">    Investment income………………………………...…………...…………………………...…….…………</t>
  </si>
  <si>
    <t xml:space="preserve">    Investment income ..…..….………………………...…..…..…..…………………………</t>
  </si>
  <si>
    <t xml:space="preserve">    Other income ……………….……….....…...…...………....……….....………...…..…..………..………………</t>
  </si>
  <si>
    <t xml:space="preserve">            Total nonoperating revenues …………………………....………………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</si>
</sst>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12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4"/>
      <color theme="1"/>
      <name val="Cambria"/>
      <family val="1"/>
    </font>
    <font>
      <sz val="10"/>
      <name val="Cambria"/>
      <family val="1"/>
    </font>
    <font>
      <sz val="12"/>
      <name val="Cambria"/>
      <family val="1"/>
    </font>
    <font>
      <sz val="11"/>
      <name val="Cambria"/>
      <family val="1"/>
    </font>
    <font>
      <b/>
      <sz val="12"/>
      <name val="Cambria"/>
      <family val="1"/>
    </font>
    <font>
      <b/>
      <sz val="14"/>
      <name val="Cambria"/>
      <family val="1"/>
    </font>
    <font>
      <b/>
      <sz val="16"/>
      <name val="Cambria"/>
      <family val="1"/>
    </font>
    <font>
      <b/>
      <sz val="13.5"/>
      <name val="Cambria"/>
      <family val="1"/>
    </font>
    <font>
      <b/>
      <sz val="11"/>
      <name val="Cambria"/>
      <family val="1"/>
    </font>
    <font>
      <sz val="14"/>
      <name val="Cambria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0">
    <xf numFmtId="0" fontId="0" fillId="0" borderId="0" xfId="0"/>
    <xf numFmtId="164" fontId="3" fillId="0" borderId="0" xfId="1" applyNumberFormat="1" applyFont="1" applyFill="1"/>
    <xf numFmtId="164" fontId="3" fillId="0" borderId="0" xfId="1" applyNumberFormat="1" applyFont="1" applyFill="1" applyBorder="1"/>
    <xf numFmtId="44" fontId="5" fillId="0" borderId="0" xfId="2" applyFont="1" applyFill="1" applyBorder="1" applyAlignment="1">
      <alignment horizontal="center"/>
    </xf>
    <xf numFmtId="164" fontId="3" fillId="0" borderId="1" xfId="1" applyNumberFormat="1" applyFont="1" applyFill="1" applyBorder="1"/>
    <xf numFmtId="164" fontId="3" fillId="0" borderId="2" xfId="1" applyNumberFormat="1" applyFont="1" applyFill="1" applyBorder="1"/>
    <xf numFmtId="164" fontId="3" fillId="0" borderId="3" xfId="1" applyNumberFormat="1" applyFont="1" applyFill="1" applyBorder="1"/>
    <xf numFmtId="164" fontId="3" fillId="0" borderId="4" xfId="1" applyNumberFormat="1" applyFont="1" applyFill="1" applyBorder="1"/>
    <xf numFmtId="164" fontId="3" fillId="0" borderId="0" xfId="1" applyNumberFormat="1" applyFont="1" applyFill="1" applyAlignment="1">
      <alignment horizontal="center"/>
    </xf>
    <xf numFmtId="164" fontId="3" fillId="0" borderId="5" xfId="1" applyNumberFormat="1" applyFont="1" applyFill="1" applyBorder="1"/>
    <xf numFmtId="0" fontId="8" fillId="0" borderId="0" xfId="0" applyFont="1" applyAlignment="1">
      <alignment vertical="center"/>
    </xf>
    <xf numFmtId="0" fontId="5" fillId="0" borderId="0" xfId="0" applyFont="1"/>
    <xf numFmtId="0" fontId="9" fillId="0" borderId="0" xfId="0" applyFont="1" applyAlignment="1">
      <alignment wrapText="1"/>
    </xf>
    <xf numFmtId="14" fontId="4" fillId="0" borderId="0" xfId="0" quotePrefix="1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/>
    <xf numFmtId="0" fontId="10" fillId="0" borderId="2" xfId="0" applyFont="1" applyBorder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wrapText="1"/>
    </xf>
    <xf numFmtId="0" fontId="3" fillId="0" borderId="0" xfId="0" applyFont="1"/>
    <xf numFmtId="0" fontId="6" fillId="0" borderId="0" xfId="0" applyFont="1"/>
    <xf numFmtId="0" fontId="7" fillId="0" borderId="0" xfId="0" applyFont="1"/>
    <xf numFmtId="0" fontId="9" fillId="0" borderId="0" xfId="0" applyFont="1" applyAlignment="1">
      <alignment vertical="center"/>
    </xf>
    <xf numFmtId="14" fontId="4" fillId="0" borderId="0" xfId="0" quotePrefix="1" applyNumberFormat="1" applyFont="1" applyAlignment="1">
      <alignment wrapText="1"/>
    </xf>
    <xf numFmtId="0" fontId="11" fillId="0" borderId="0" xfId="0" applyFont="1"/>
    <xf numFmtId="0" fontId="11" fillId="0" borderId="0" xfId="0" applyFont="1" applyAlignment="1">
      <alignment vertical="top"/>
    </xf>
    <xf numFmtId="0" fontId="5" fillId="0" borderId="0" xfId="0" applyFont="1" applyAlignment="1">
      <alignment vertical="top"/>
    </xf>
    <xf numFmtId="164" fontId="5" fillId="0" borderId="0" xfId="0" applyNumberFormat="1" applyFont="1"/>
    <xf numFmtId="41" fontId="3" fillId="0" borderId="0" xfId="0" applyNumberFormat="1" applyFont="1"/>
    <xf numFmtId="164" fontId="3" fillId="0" borderId="0" xfId="0" applyNumberFormat="1" applyFont="1"/>
    <xf numFmtId="164" fontId="3" fillId="0" borderId="1" xfId="0" applyNumberFormat="1" applyFont="1" applyBorder="1"/>
    <xf numFmtId="164" fontId="5" fillId="0" borderId="0" xfId="1" applyNumberFormat="1" applyFont="1" applyFill="1"/>
    <xf numFmtId="0" fontId="6" fillId="0" borderId="0" xfId="0" applyFont="1" applyAlignment="1">
      <alignment horizontal="left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top" wrapText="1"/>
    </xf>
    <xf numFmtId="0" fontId="10" fillId="0" borderId="0" xfId="0" applyFont="1"/>
    <xf numFmtId="0" fontId="4" fillId="0" borderId="0" xfId="0" applyFont="1" applyAlignment="1">
      <alignment wrapText="1"/>
    </xf>
    <xf numFmtId="0" fontId="5" fillId="0" borderId="0" xfId="0" applyFont="1" applyAlignment="1">
      <alignment horizontal="left"/>
    </xf>
    <xf numFmtId="41" fontId="3" fillId="0" borderId="2" xfId="0" applyNumberFormat="1" applyFont="1" applyBorder="1"/>
    <xf numFmtId="164" fontId="3" fillId="0" borderId="2" xfId="0" applyNumberFormat="1" applyFont="1" applyBorder="1"/>
    <xf numFmtId="0" fontId="0" fillId="0" borderId="0" xfId="0" applyAlignment="1">
      <alignment shrinkToFi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wrapText="1"/>
    </xf>
    <xf numFmtId="14" fontId="4" fillId="0" borderId="0" xfId="0" quotePrefix="1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4" fontId="4" fillId="0" borderId="0" xfId="0" quotePrefix="1" applyNumberFormat="1" applyFont="1" applyAlignment="1">
      <alignment horizontal="center"/>
    </xf>
    <xf numFmtId="0" fontId="9" fillId="0" borderId="0" xfId="0" applyFont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5F533F-ED2E-424E-824E-4B8476EA8EC9}">
  <sheetPr>
    <pageSetUpPr fitToPage="1"/>
  </sheetPr>
  <dimension ref="A1:P64"/>
  <sheetViews>
    <sheetView tabSelected="1" workbookViewId="0">
      <selection activeCell="A4" sqref="A4:XFD4"/>
    </sheetView>
  </sheetViews>
  <sheetFormatPr defaultColWidth="9.140625" defaultRowHeight="15.75" x14ac:dyDescent="0.25"/>
  <cols>
    <col min="1" max="1" width="50.7109375" style="15" customWidth="1"/>
    <col min="2" max="2" width="0.28515625" style="11" customWidth="1"/>
    <col min="3" max="3" width="1.5703125" style="11" customWidth="1"/>
    <col min="4" max="4" width="15.42578125" style="11" customWidth="1"/>
    <col min="5" max="5" width="1.5703125" style="11" customWidth="1"/>
    <col min="6" max="6" width="14.85546875" style="11" customWidth="1"/>
    <col min="7" max="7" width="1.5703125" style="11" customWidth="1"/>
    <col min="8" max="8" width="11.85546875" style="11" customWidth="1"/>
    <col min="9" max="9" width="1.5703125" style="11" customWidth="1"/>
    <col min="10" max="10" width="12.28515625" style="11" customWidth="1"/>
    <col min="11" max="11" width="1.5703125" style="11" customWidth="1"/>
    <col min="12" max="12" width="12.28515625" style="11" customWidth="1"/>
    <col min="13" max="13" width="1.5703125" style="11" customWidth="1"/>
    <col min="14" max="14" width="15.28515625" style="11" customWidth="1"/>
    <col min="15" max="15" width="1.5703125" style="11" customWidth="1"/>
    <col min="16" max="16" width="13.7109375" style="11" customWidth="1"/>
    <col min="17" max="16384" width="9.140625" style="11"/>
  </cols>
  <sheetData>
    <row r="1" spans="1:16" ht="20.25" x14ac:dyDescent="0.2">
      <c r="A1" s="43" t="s">
        <v>57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10"/>
      <c r="P1" s="10"/>
    </row>
    <row r="2" spans="1:16" ht="17.25" customHeight="1" x14ac:dyDescent="0.25">
      <c r="A2" s="44" t="s">
        <v>56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12"/>
      <c r="P2" s="12"/>
    </row>
    <row r="3" spans="1:16" ht="17.45" customHeight="1" x14ac:dyDescent="0.25">
      <c r="A3" s="44" t="s">
        <v>210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12"/>
      <c r="P3" s="12"/>
    </row>
    <row r="4" spans="1:16" ht="15.75" customHeight="1" x14ac:dyDescent="0.2">
      <c r="A4" s="45" t="s">
        <v>187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13"/>
      <c r="P4" s="13"/>
    </row>
    <row r="5" spans="1:16" ht="20.25" customHeight="1" x14ac:dyDescent="0.2">
      <c r="A5" s="46" t="s">
        <v>54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14"/>
      <c r="P5" s="14"/>
    </row>
    <row r="6" spans="1:16" ht="71.25" customHeight="1" x14ac:dyDescent="0.25">
      <c r="D6" s="16" t="s">
        <v>53</v>
      </c>
      <c r="F6" s="16" t="s">
        <v>52</v>
      </c>
      <c r="H6" s="16" t="s">
        <v>51</v>
      </c>
      <c r="J6" s="16" t="s">
        <v>50</v>
      </c>
      <c r="L6" s="16" t="s">
        <v>188</v>
      </c>
      <c r="N6" s="16" t="s">
        <v>49</v>
      </c>
      <c r="P6" s="16" t="s">
        <v>48</v>
      </c>
    </row>
    <row r="7" spans="1:16" ht="14.25" customHeight="1" x14ac:dyDescent="0.2">
      <c r="A7" s="17" t="s">
        <v>155</v>
      </c>
      <c r="B7" s="18"/>
      <c r="C7" s="18"/>
      <c r="D7" s="19"/>
      <c r="E7" s="18"/>
      <c r="F7" s="19"/>
      <c r="G7" s="18"/>
      <c r="H7" s="19"/>
      <c r="I7" s="18"/>
      <c r="J7" s="19"/>
      <c r="K7" s="18"/>
      <c r="L7" s="19"/>
      <c r="M7" s="18"/>
      <c r="N7" s="19"/>
      <c r="O7" s="18"/>
      <c r="P7" s="19"/>
    </row>
    <row r="8" spans="1:16" x14ac:dyDescent="0.25">
      <c r="A8" s="15" t="s">
        <v>47</v>
      </c>
      <c r="B8" s="20">
        <v>0</v>
      </c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</row>
    <row r="9" spans="1:16" x14ac:dyDescent="0.25">
      <c r="A9" s="15" t="s">
        <v>46</v>
      </c>
      <c r="B9" s="20">
        <v>0</v>
      </c>
      <c r="C9" s="20" t="s">
        <v>1</v>
      </c>
      <c r="D9" s="1">
        <v>41372</v>
      </c>
      <c r="E9" s="20" t="s">
        <v>1</v>
      </c>
      <c r="F9" s="1">
        <v>4511</v>
      </c>
      <c r="G9" s="20" t="s">
        <v>1</v>
      </c>
      <c r="H9" s="1">
        <v>591</v>
      </c>
      <c r="I9" s="20" t="s">
        <v>1</v>
      </c>
      <c r="J9" s="1">
        <v>0</v>
      </c>
      <c r="K9" s="20" t="s">
        <v>1</v>
      </c>
      <c r="L9" s="1">
        <v>0</v>
      </c>
      <c r="M9" s="20" t="s">
        <v>1</v>
      </c>
      <c r="N9" s="1">
        <v>2626</v>
      </c>
      <c r="O9" s="20" t="s">
        <v>1</v>
      </c>
      <c r="P9" s="1">
        <f>SUM(D9:O9)</f>
        <v>49100</v>
      </c>
    </row>
    <row r="10" spans="1:16" x14ac:dyDescent="0.25">
      <c r="A10" s="15" t="s">
        <v>37</v>
      </c>
      <c r="B10" s="20">
        <v>0</v>
      </c>
      <c r="C10" s="20"/>
      <c r="D10" s="1">
        <v>0</v>
      </c>
      <c r="E10" s="20"/>
      <c r="F10" s="2">
        <v>8904</v>
      </c>
      <c r="G10" s="20"/>
      <c r="H10" s="2">
        <v>0</v>
      </c>
      <c r="I10" s="20"/>
      <c r="J10" s="2">
        <v>0</v>
      </c>
      <c r="K10" s="20"/>
      <c r="L10" s="2">
        <v>0</v>
      </c>
      <c r="M10" s="20"/>
      <c r="N10" s="1">
        <v>2319</v>
      </c>
      <c r="O10" s="20"/>
      <c r="P10" s="1">
        <f>SUM(D10:O10)</f>
        <v>11223</v>
      </c>
    </row>
    <row r="11" spans="1:16" x14ac:dyDescent="0.25">
      <c r="A11" s="15" t="s">
        <v>45</v>
      </c>
      <c r="B11" s="20">
        <v>0</v>
      </c>
      <c r="C11" s="20"/>
      <c r="D11" s="2"/>
      <c r="E11" s="20"/>
      <c r="F11" s="2"/>
      <c r="G11" s="20"/>
      <c r="H11" s="2"/>
      <c r="I11" s="20"/>
      <c r="J11" s="2"/>
      <c r="K11" s="20"/>
      <c r="L11" s="2"/>
      <c r="M11" s="20"/>
      <c r="N11" s="2"/>
      <c r="O11" s="20"/>
      <c r="P11" s="1"/>
    </row>
    <row r="12" spans="1:16" x14ac:dyDescent="0.25">
      <c r="A12" s="15" t="s">
        <v>44</v>
      </c>
      <c r="B12" s="20">
        <v>0</v>
      </c>
      <c r="C12" s="20"/>
      <c r="D12" s="2">
        <v>0</v>
      </c>
      <c r="E12" s="20"/>
      <c r="F12" s="1">
        <v>10316</v>
      </c>
      <c r="G12" s="20"/>
      <c r="H12" s="2">
        <v>0</v>
      </c>
      <c r="I12" s="20"/>
      <c r="J12" s="2">
        <v>0</v>
      </c>
      <c r="K12" s="20"/>
      <c r="L12" s="2">
        <v>0</v>
      </c>
      <c r="M12" s="20"/>
      <c r="N12" s="2">
        <v>0</v>
      </c>
      <c r="O12" s="20"/>
      <c r="P12" s="1">
        <f t="shared" ref="P12:P16" si="0">SUM(D12:O12)</f>
        <v>10316</v>
      </c>
    </row>
    <row r="13" spans="1:16" x14ac:dyDescent="0.25">
      <c r="A13" s="15" t="s">
        <v>43</v>
      </c>
      <c r="B13" s="20">
        <v>0</v>
      </c>
      <c r="C13" s="20"/>
      <c r="D13" s="1">
        <v>456</v>
      </c>
      <c r="E13" s="20"/>
      <c r="F13" s="1">
        <v>1290</v>
      </c>
      <c r="G13" s="20"/>
      <c r="H13" s="1">
        <v>33990</v>
      </c>
      <c r="I13" s="20"/>
      <c r="J13" s="1">
        <v>0</v>
      </c>
      <c r="K13" s="20"/>
      <c r="L13" s="1">
        <v>71609</v>
      </c>
      <c r="M13" s="20"/>
      <c r="N13" s="1">
        <v>39918</v>
      </c>
      <c r="O13" s="20"/>
      <c r="P13" s="1">
        <f t="shared" si="0"/>
        <v>147263</v>
      </c>
    </row>
    <row r="14" spans="1:16" x14ac:dyDescent="0.25">
      <c r="A14" s="15" t="s">
        <v>42</v>
      </c>
      <c r="B14" s="20">
        <v>0</v>
      </c>
      <c r="C14" s="20"/>
      <c r="D14" s="1">
        <v>9789</v>
      </c>
      <c r="E14" s="20"/>
      <c r="F14" s="1">
        <v>2324</v>
      </c>
      <c r="G14" s="20"/>
      <c r="H14" s="2">
        <v>0</v>
      </c>
      <c r="I14" s="20"/>
      <c r="J14" s="2">
        <v>0</v>
      </c>
      <c r="K14" s="20"/>
      <c r="L14" s="2">
        <v>0</v>
      </c>
      <c r="M14" s="20"/>
      <c r="N14" s="1">
        <v>0</v>
      </c>
      <c r="O14" s="20"/>
      <c r="P14" s="1">
        <f t="shared" si="0"/>
        <v>12113</v>
      </c>
    </row>
    <row r="15" spans="1:16" x14ac:dyDescent="0.25">
      <c r="A15" s="15" t="s">
        <v>41</v>
      </c>
      <c r="B15" s="20">
        <v>0</v>
      </c>
      <c r="C15" s="20"/>
      <c r="D15" s="2">
        <v>0</v>
      </c>
      <c r="E15" s="20"/>
      <c r="F15" s="2">
        <v>0</v>
      </c>
      <c r="G15" s="20"/>
      <c r="H15" s="1">
        <v>56697</v>
      </c>
      <c r="I15" s="20"/>
      <c r="J15" s="1">
        <v>0</v>
      </c>
      <c r="K15" s="20"/>
      <c r="L15" s="1">
        <v>0</v>
      </c>
      <c r="M15" s="20"/>
      <c r="N15" s="2">
        <v>0</v>
      </c>
      <c r="O15" s="20"/>
      <c r="P15" s="1">
        <f t="shared" si="0"/>
        <v>56697</v>
      </c>
    </row>
    <row r="16" spans="1:16" x14ac:dyDescent="0.25">
      <c r="A16" s="15" t="s">
        <v>40</v>
      </c>
      <c r="B16" s="20">
        <v>0</v>
      </c>
      <c r="C16" s="20"/>
      <c r="D16" s="5">
        <v>92</v>
      </c>
      <c r="E16" s="20"/>
      <c r="F16" s="1">
        <v>268</v>
      </c>
      <c r="G16" s="20"/>
      <c r="H16" s="2">
        <v>0</v>
      </c>
      <c r="I16" s="20"/>
      <c r="J16" s="2">
        <v>0</v>
      </c>
      <c r="K16" s="20"/>
      <c r="L16" s="2">
        <v>0</v>
      </c>
      <c r="M16" s="20"/>
      <c r="N16" s="1">
        <v>66</v>
      </c>
      <c r="O16" s="20"/>
      <c r="P16" s="1">
        <f t="shared" si="0"/>
        <v>426</v>
      </c>
    </row>
    <row r="17" spans="1:16" x14ac:dyDescent="0.25">
      <c r="A17" s="15" t="s">
        <v>39</v>
      </c>
      <c r="B17" s="20">
        <v>0</v>
      </c>
      <c r="C17" s="20"/>
      <c r="D17" s="5">
        <f>SUM(D9:D16)</f>
        <v>51709</v>
      </c>
      <c r="E17" s="20"/>
      <c r="F17" s="6">
        <f>SUM(F9:F16)</f>
        <v>27613</v>
      </c>
      <c r="G17" s="20"/>
      <c r="H17" s="6">
        <f>SUM(H9:H16)</f>
        <v>91278</v>
      </c>
      <c r="I17" s="20"/>
      <c r="J17" s="6">
        <f>SUM(J9:J16)</f>
        <v>0</v>
      </c>
      <c r="K17" s="20"/>
      <c r="L17" s="6">
        <f>SUM(L9:L16)</f>
        <v>71609</v>
      </c>
      <c r="M17" s="20"/>
      <c r="N17" s="6">
        <f>SUM(N9:N16)</f>
        <v>44929</v>
      </c>
      <c r="O17" s="20"/>
      <c r="P17" s="6">
        <f>SUM(P9:P16)</f>
        <v>287138</v>
      </c>
    </row>
    <row r="18" spans="1:16" x14ac:dyDescent="0.25">
      <c r="A18" s="15" t="s">
        <v>38</v>
      </c>
      <c r="B18" s="20">
        <v>0</v>
      </c>
      <c r="C18" s="20"/>
      <c r="D18" s="1"/>
      <c r="E18" s="20"/>
      <c r="F18" s="1"/>
      <c r="G18" s="20"/>
      <c r="H18" s="1"/>
      <c r="I18" s="20"/>
      <c r="J18" s="1"/>
      <c r="K18" s="20"/>
      <c r="L18" s="1"/>
      <c r="M18" s="20"/>
      <c r="N18" s="1"/>
      <c r="O18" s="20"/>
      <c r="P18" s="1"/>
    </row>
    <row r="19" spans="1:16" x14ac:dyDescent="0.25">
      <c r="A19" s="15" t="s">
        <v>37</v>
      </c>
      <c r="B19" s="20">
        <v>0</v>
      </c>
      <c r="C19" s="20"/>
      <c r="D19" s="1">
        <v>27246</v>
      </c>
      <c r="E19" s="20"/>
      <c r="F19" s="2">
        <v>0</v>
      </c>
      <c r="G19" s="20"/>
      <c r="H19" s="2">
        <v>0</v>
      </c>
      <c r="I19" s="20"/>
      <c r="J19" s="2">
        <v>0</v>
      </c>
      <c r="K19" s="20"/>
      <c r="L19" s="2">
        <v>0</v>
      </c>
      <c r="M19" s="20"/>
      <c r="N19" s="1">
        <v>308809</v>
      </c>
      <c r="O19" s="20"/>
      <c r="P19" s="1">
        <f>SUM(D19:O19)</f>
        <v>336055</v>
      </c>
    </row>
    <row r="20" spans="1:16" x14ac:dyDescent="0.25">
      <c r="A20" s="15" t="s">
        <v>36</v>
      </c>
      <c r="B20" s="20">
        <v>0</v>
      </c>
      <c r="C20" s="20"/>
      <c r="D20" s="2">
        <v>0</v>
      </c>
      <c r="E20" s="20"/>
      <c r="F20" s="2">
        <v>0</v>
      </c>
      <c r="G20" s="20"/>
      <c r="H20" s="1">
        <v>182817</v>
      </c>
      <c r="I20" s="20"/>
      <c r="J20" s="1">
        <v>0</v>
      </c>
      <c r="K20" s="20"/>
      <c r="L20" s="1">
        <v>127295</v>
      </c>
      <c r="M20" s="20"/>
      <c r="N20" s="2">
        <v>0</v>
      </c>
      <c r="O20" s="20"/>
      <c r="P20" s="1">
        <f>SUM(D20:O20)</f>
        <v>310112</v>
      </c>
    </row>
    <row r="21" spans="1:16" x14ac:dyDescent="0.25">
      <c r="A21" s="15" t="s">
        <v>35</v>
      </c>
      <c r="B21" s="20">
        <v>1</v>
      </c>
      <c r="C21" s="20"/>
      <c r="D21" s="1">
        <v>132168</v>
      </c>
      <c r="E21" s="20"/>
      <c r="F21" s="1">
        <v>44230</v>
      </c>
      <c r="G21" s="20"/>
      <c r="H21" s="1">
        <v>0</v>
      </c>
      <c r="I21" s="20"/>
      <c r="J21" s="1">
        <v>0</v>
      </c>
      <c r="K21" s="20"/>
      <c r="L21" s="1">
        <v>0</v>
      </c>
      <c r="M21" s="20"/>
      <c r="N21" s="2">
        <v>0</v>
      </c>
      <c r="O21" s="20"/>
      <c r="P21" s="1">
        <f>SUM(D21:O21)</f>
        <v>176398</v>
      </c>
    </row>
    <row r="22" spans="1:16" x14ac:dyDescent="0.25">
      <c r="A22" s="15" t="s">
        <v>34</v>
      </c>
      <c r="B22" s="20">
        <v>0</v>
      </c>
      <c r="C22" s="20"/>
      <c r="D22" s="2"/>
      <c r="E22" s="20"/>
      <c r="F22" s="2"/>
      <c r="G22" s="20"/>
      <c r="H22" s="2"/>
      <c r="I22" s="20"/>
      <c r="J22" s="2"/>
      <c r="K22" s="20"/>
      <c r="L22" s="2"/>
      <c r="M22" s="20"/>
      <c r="N22" s="2"/>
      <c r="O22" s="20"/>
      <c r="P22" s="1"/>
    </row>
    <row r="23" spans="1:16" x14ac:dyDescent="0.25">
      <c r="A23" s="15" t="s">
        <v>156</v>
      </c>
      <c r="B23" s="20">
        <v>0</v>
      </c>
      <c r="C23" s="20"/>
      <c r="D23" s="1">
        <v>307</v>
      </c>
      <c r="E23" s="20"/>
      <c r="F23" s="1">
        <v>109691</v>
      </c>
      <c r="G23" s="20"/>
      <c r="H23" s="2">
        <v>0</v>
      </c>
      <c r="I23" s="20"/>
      <c r="J23" s="2">
        <v>0</v>
      </c>
      <c r="K23" s="20"/>
      <c r="L23" s="2">
        <v>0</v>
      </c>
      <c r="M23" s="20"/>
      <c r="N23" s="2">
        <v>0</v>
      </c>
      <c r="O23" s="20"/>
      <c r="P23" s="1">
        <f>SUM(D23:O23)</f>
        <v>109998</v>
      </c>
    </row>
    <row r="24" spans="1:16" x14ac:dyDescent="0.25">
      <c r="A24" s="15" t="s">
        <v>33</v>
      </c>
      <c r="B24" s="20">
        <v>0</v>
      </c>
      <c r="C24" s="20"/>
      <c r="D24" s="2"/>
      <c r="E24" s="20"/>
      <c r="F24" s="2"/>
      <c r="G24" s="20"/>
      <c r="H24" s="2"/>
      <c r="I24" s="20"/>
      <c r="J24" s="2"/>
      <c r="K24" s="20"/>
      <c r="L24" s="2"/>
      <c r="M24" s="20"/>
      <c r="N24" s="2"/>
      <c r="O24" s="20"/>
      <c r="P24" s="2"/>
    </row>
    <row r="25" spans="1:16" x14ac:dyDescent="0.25">
      <c r="A25" s="15" t="s">
        <v>32</v>
      </c>
      <c r="B25" s="20">
        <v>0</v>
      </c>
      <c r="C25" s="20"/>
      <c r="D25" s="2"/>
      <c r="E25" s="20"/>
      <c r="F25" s="2"/>
      <c r="G25" s="20"/>
      <c r="H25" s="2"/>
      <c r="I25" s="20"/>
      <c r="J25" s="2"/>
      <c r="K25" s="20"/>
      <c r="L25" s="2"/>
      <c r="M25" s="20"/>
      <c r="N25" s="2"/>
      <c r="O25" s="20"/>
      <c r="P25" s="1"/>
    </row>
    <row r="26" spans="1:16" x14ac:dyDescent="0.25">
      <c r="A26" s="15" t="s">
        <v>31</v>
      </c>
      <c r="B26" s="20">
        <v>0</v>
      </c>
      <c r="C26" s="20"/>
      <c r="D26" s="2"/>
      <c r="E26" s="20"/>
      <c r="F26" s="2"/>
      <c r="G26" s="20"/>
      <c r="H26" s="2"/>
      <c r="I26" s="20"/>
      <c r="J26" s="2"/>
      <c r="K26" s="20"/>
      <c r="L26" s="2"/>
      <c r="M26" s="20"/>
      <c r="N26" s="2"/>
      <c r="O26" s="20"/>
      <c r="P26" s="1"/>
    </row>
    <row r="27" spans="1:16" x14ac:dyDescent="0.25">
      <c r="A27" s="15" t="s">
        <v>30</v>
      </c>
      <c r="B27" s="20">
        <v>0</v>
      </c>
      <c r="C27" s="20"/>
      <c r="D27" s="1">
        <v>28491</v>
      </c>
      <c r="E27" s="20"/>
      <c r="F27" s="2">
        <v>6951</v>
      </c>
      <c r="G27" s="20"/>
      <c r="H27" s="2">
        <v>0</v>
      </c>
      <c r="I27" s="20"/>
      <c r="J27" s="2">
        <v>0</v>
      </c>
      <c r="K27" s="20"/>
      <c r="L27" s="2">
        <v>0</v>
      </c>
      <c r="M27" s="20"/>
      <c r="N27" s="2">
        <v>0</v>
      </c>
      <c r="O27" s="20"/>
      <c r="P27" s="1">
        <f>SUM(D27:O27)</f>
        <v>35442</v>
      </c>
    </row>
    <row r="28" spans="1:16" x14ac:dyDescent="0.25">
      <c r="A28" s="15" t="s">
        <v>29</v>
      </c>
      <c r="B28" s="20">
        <v>0</v>
      </c>
      <c r="C28" s="20"/>
      <c r="D28" s="1">
        <v>250351</v>
      </c>
      <c r="E28" s="20"/>
      <c r="F28" s="1">
        <v>208326</v>
      </c>
      <c r="G28" s="20"/>
      <c r="H28" s="2">
        <v>0</v>
      </c>
      <c r="I28" s="20"/>
      <c r="J28" s="2">
        <v>0</v>
      </c>
      <c r="K28" s="20"/>
      <c r="L28" s="2">
        <v>0</v>
      </c>
      <c r="M28" s="20"/>
      <c r="N28" s="2">
        <v>0</v>
      </c>
      <c r="O28" s="20"/>
      <c r="P28" s="1">
        <f>SUM(D28:O28)</f>
        <v>458677</v>
      </c>
    </row>
    <row r="29" spans="1:16" x14ac:dyDescent="0.25">
      <c r="A29" s="15" t="s">
        <v>28</v>
      </c>
      <c r="B29" s="20">
        <v>0</v>
      </c>
      <c r="C29" s="20"/>
      <c r="D29" s="1">
        <v>0</v>
      </c>
      <c r="E29" s="20"/>
      <c r="F29" s="2">
        <v>0</v>
      </c>
      <c r="G29" s="20"/>
      <c r="H29" s="2">
        <v>0</v>
      </c>
      <c r="I29" s="20"/>
      <c r="J29" s="2">
        <v>0</v>
      </c>
      <c r="K29" s="20"/>
      <c r="L29" s="2">
        <v>0</v>
      </c>
      <c r="M29" s="20"/>
      <c r="N29" s="1">
        <v>108</v>
      </c>
      <c r="O29" s="20"/>
      <c r="P29" s="1">
        <f>SUM(D29:O29)</f>
        <v>108</v>
      </c>
    </row>
    <row r="30" spans="1:16" x14ac:dyDescent="0.25">
      <c r="A30" s="15" t="s">
        <v>27</v>
      </c>
      <c r="B30" s="20">
        <v>0</v>
      </c>
      <c r="C30" s="20"/>
      <c r="D30" s="2">
        <v>0</v>
      </c>
      <c r="E30" s="20"/>
      <c r="F30" s="2">
        <v>5738</v>
      </c>
      <c r="G30" s="20"/>
      <c r="H30" s="2">
        <v>0</v>
      </c>
      <c r="I30" s="20"/>
      <c r="J30" s="2">
        <v>0</v>
      </c>
      <c r="K30" s="20"/>
      <c r="L30" s="2">
        <v>0</v>
      </c>
      <c r="M30" s="20"/>
      <c r="N30" s="1">
        <v>40</v>
      </c>
      <c r="O30" s="20"/>
      <c r="P30" s="1">
        <f>SUM(D30:O30)</f>
        <v>5778</v>
      </c>
    </row>
    <row r="31" spans="1:16" x14ac:dyDescent="0.25">
      <c r="A31" s="15" t="s">
        <v>26</v>
      </c>
      <c r="B31" s="20">
        <v>0</v>
      </c>
      <c r="C31" s="20"/>
      <c r="D31" s="6">
        <f>SUM(D19:D28)</f>
        <v>438563</v>
      </c>
      <c r="E31" s="20"/>
      <c r="F31" s="6">
        <f>SUM(F20:F30)</f>
        <v>374936</v>
      </c>
      <c r="G31" s="20"/>
      <c r="H31" s="6">
        <f>SUM(H19:H30)</f>
        <v>182817</v>
      </c>
      <c r="I31" s="20"/>
      <c r="J31" s="6">
        <f>SUM(J19:J30)</f>
        <v>0</v>
      </c>
      <c r="K31" s="20"/>
      <c r="L31" s="6">
        <f>SUM(L19:L30)</f>
        <v>127295</v>
      </c>
      <c r="M31" s="20"/>
      <c r="N31" s="6">
        <f>SUM(N19:N30)</f>
        <v>308957</v>
      </c>
      <c r="O31" s="20"/>
      <c r="P31" s="6">
        <f>SUM(P19:P30)</f>
        <v>1432568</v>
      </c>
    </row>
    <row r="32" spans="1:16" x14ac:dyDescent="0.25">
      <c r="A32" s="15" t="s">
        <v>25</v>
      </c>
      <c r="B32" s="20">
        <v>0</v>
      </c>
      <c r="C32" s="20"/>
      <c r="D32" s="5">
        <f>D17+D31</f>
        <v>490272</v>
      </c>
      <c r="E32" s="20"/>
      <c r="F32" s="5">
        <f>F17+F31</f>
        <v>402549</v>
      </c>
      <c r="G32" s="20"/>
      <c r="H32" s="5">
        <f>H17+H31</f>
        <v>274095</v>
      </c>
      <c r="I32" s="20"/>
      <c r="J32" s="5">
        <f>J17+J31</f>
        <v>0</v>
      </c>
      <c r="K32" s="20"/>
      <c r="L32" s="5">
        <f>L17+L31</f>
        <v>198904</v>
      </c>
      <c r="M32" s="20"/>
      <c r="N32" s="5">
        <f>N17+N31</f>
        <v>353886</v>
      </c>
      <c r="O32" s="20"/>
      <c r="P32" s="5">
        <f>P17+P31</f>
        <v>1719706</v>
      </c>
    </row>
    <row r="33" spans="1:16" ht="10.5" customHeight="1" x14ac:dyDescent="0.25">
      <c r="B33" s="20">
        <v>0</v>
      </c>
      <c r="C33" s="20"/>
      <c r="D33" s="1"/>
      <c r="E33" s="20"/>
      <c r="F33" s="1"/>
      <c r="G33" s="20"/>
      <c r="H33" s="1"/>
      <c r="I33" s="20"/>
      <c r="J33" s="1"/>
      <c r="K33" s="20"/>
      <c r="L33" s="1"/>
      <c r="M33" s="20"/>
      <c r="N33" s="1"/>
      <c r="O33" s="20"/>
      <c r="P33" s="1"/>
    </row>
    <row r="34" spans="1:16" ht="18" x14ac:dyDescent="0.25">
      <c r="A34" s="21" t="s">
        <v>157</v>
      </c>
      <c r="B34" s="20">
        <v>0</v>
      </c>
      <c r="C34" s="20"/>
      <c r="D34" s="1"/>
      <c r="E34" s="20"/>
      <c r="F34" s="1"/>
      <c r="G34" s="20"/>
      <c r="H34" s="1"/>
      <c r="I34" s="20"/>
      <c r="J34" s="1"/>
      <c r="K34" s="20"/>
      <c r="L34" s="1"/>
      <c r="M34" s="20"/>
      <c r="N34" s="1"/>
      <c r="O34" s="20"/>
      <c r="P34" s="1"/>
    </row>
    <row r="35" spans="1:16" x14ac:dyDescent="0.25">
      <c r="A35" s="15" t="s">
        <v>24</v>
      </c>
      <c r="B35" s="20">
        <v>0</v>
      </c>
      <c r="C35" s="20"/>
      <c r="D35" s="1"/>
      <c r="E35" s="20"/>
      <c r="F35" s="1"/>
      <c r="G35" s="20"/>
      <c r="H35" s="1"/>
      <c r="I35" s="20"/>
      <c r="J35" s="1"/>
      <c r="K35" s="20"/>
      <c r="L35" s="1"/>
      <c r="M35" s="20"/>
      <c r="N35" s="1"/>
      <c r="O35" s="20"/>
      <c r="P35" s="1"/>
    </row>
    <row r="36" spans="1:16" x14ac:dyDescent="0.25">
      <c r="A36" s="15" t="s">
        <v>23</v>
      </c>
      <c r="B36" s="20">
        <v>0</v>
      </c>
      <c r="C36" s="20"/>
      <c r="D36" s="2">
        <v>2292</v>
      </c>
      <c r="E36" s="20"/>
      <c r="F36" s="2">
        <v>14453</v>
      </c>
      <c r="G36" s="20"/>
      <c r="H36" s="2">
        <v>11958</v>
      </c>
      <c r="I36" s="20"/>
      <c r="J36" s="2">
        <v>0</v>
      </c>
      <c r="K36" s="20"/>
      <c r="L36" s="2">
        <v>0</v>
      </c>
      <c r="M36" s="20"/>
      <c r="N36" s="2">
        <v>39428</v>
      </c>
      <c r="O36" s="20"/>
      <c r="P36" s="1">
        <f t="shared" ref="P36:P42" si="1">SUM(D36:O36)</f>
        <v>68131</v>
      </c>
    </row>
    <row r="37" spans="1:16" x14ac:dyDescent="0.25">
      <c r="A37" s="15" t="s">
        <v>21</v>
      </c>
      <c r="B37" s="20">
        <v>0</v>
      </c>
      <c r="C37" s="20"/>
      <c r="D37" s="2">
        <v>1592</v>
      </c>
      <c r="E37" s="20"/>
      <c r="F37" s="2">
        <v>2745</v>
      </c>
      <c r="G37" s="20"/>
      <c r="H37" s="2">
        <v>0</v>
      </c>
      <c r="I37" s="20"/>
      <c r="J37" s="2">
        <v>0</v>
      </c>
      <c r="K37" s="20"/>
      <c r="L37" s="2">
        <v>0</v>
      </c>
      <c r="M37" s="20"/>
      <c r="N37" s="2">
        <v>0</v>
      </c>
      <c r="O37" s="20"/>
      <c r="P37" s="1">
        <f t="shared" si="1"/>
        <v>4337</v>
      </c>
    </row>
    <row r="38" spans="1:16" x14ac:dyDescent="0.25">
      <c r="A38" s="15" t="s">
        <v>14</v>
      </c>
      <c r="B38" s="20">
        <v>0</v>
      </c>
      <c r="C38" s="20"/>
      <c r="D38" s="2">
        <v>12</v>
      </c>
      <c r="E38" s="20"/>
      <c r="F38" s="2">
        <v>0</v>
      </c>
      <c r="G38" s="20"/>
      <c r="H38" s="2">
        <v>0</v>
      </c>
      <c r="I38" s="20"/>
      <c r="J38" s="2">
        <v>0</v>
      </c>
      <c r="K38" s="20"/>
      <c r="L38" s="2">
        <v>0</v>
      </c>
      <c r="M38" s="20"/>
      <c r="N38" s="2">
        <v>425</v>
      </c>
      <c r="O38" s="20"/>
      <c r="P38" s="2">
        <f>SUM(D38:O38)</f>
        <v>437</v>
      </c>
    </row>
    <row r="39" spans="1:16" x14ac:dyDescent="0.25">
      <c r="A39" s="15" t="s">
        <v>20</v>
      </c>
      <c r="B39" s="20">
        <v>0</v>
      </c>
      <c r="C39" s="20"/>
      <c r="D39" s="2">
        <v>0</v>
      </c>
      <c r="E39" s="20"/>
      <c r="F39" s="2">
        <v>0</v>
      </c>
      <c r="G39" s="20"/>
      <c r="H39" s="2">
        <v>2383</v>
      </c>
      <c r="I39" s="20"/>
      <c r="J39" s="2">
        <v>0</v>
      </c>
      <c r="K39" s="20"/>
      <c r="L39" s="2">
        <v>0</v>
      </c>
      <c r="M39" s="20"/>
      <c r="N39" s="2">
        <v>0</v>
      </c>
      <c r="O39" s="20"/>
      <c r="P39" s="2">
        <f t="shared" si="1"/>
        <v>2383</v>
      </c>
    </row>
    <row r="40" spans="1:16" x14ac:dyDescent="0.25">
      <c r="A40" s="15" t="s">
        <v>189</v>
      </c>
      <c r="B40" s="20">
        <v>0</v>
      </c>
      <c r="C40" s="20"/>
      <c r="D40" s="2">
        <v>0</v>
      </c>
      <c r="E40" s="20"/>
      <c r="F40" s="2">
        <v>483</v>
      </c>
      <c r="G40" s="20"/>
      <c r="H40" s="2">
        <v>0</v>
      </c>
      <c r="I40" s="20"/>
      <c r="J40" s="2">
        <v>0</v>
      </c>
      <c r="K40" s="20"/>
      <c r="L40" s="2">
        <v>0</v>
      </c>
      <c r="M40" s="20"/>
      <c r="N40" s="2">
        <v>0</v>
      </c>
      <c r="O40" s="20"/>
      <c r="P40" s="2">
        <f t="shared" si="1"/>
        <v>483</v>
      </c>
    </row>
    <row r="41" spans="1:16" x14ac:dyDescent="0.25">
      <c r="A41" s="15" t="s">
        <v>13</v>
      </c>
      <c r="B41" s="20">
        <v>0</v>
      </c>
      <c r="C41" s="20"/>
      <c r="D41" s="2">
        <v>0</v>
      </c>
      <c r="E41" s="20"/>
      <c r="F41" s="2">
        <v>0</v>
      </c>
      <c r="G41" s="20"/>
      <c r="H41" s="2">
        <v>16856</v>
      </c>
      <c r="I41" s="20"/>
      <c r="J41" s="2">
        <v>0</v>
      </c>
      <c r="K41" s="20"/>
      <c r="L41" s="2">
        <v>26653</v>
      </c>
      <c r="M41" s="20"/>
      <c r="N41" s="2">
        <v>0</v>
      </c>
      <c r="O41" s="20"/>
      <c r="P41" s="2">
        <f t="shared" si="1"/>
        <v>43509</v>
      </c>
    </row>
    <row r="42" spans="1:16" x14ac:dyDescent="0.25">
      <c r="A42" s="15" t="s">
        <v>17</v>
      </c>
      <c r="B42" s="20"/>
      <c r="C42" s="20"/>
      <c r="D42" s="2">
        <v>0</v>
      </c>
      <c r="E42" s="20"/>
      <c r="F42" s="2">
        <v>0</v>
      </c>
      <c r="G42" s="20"/>
      <c r="H42" s="5">
        <v>0</v>
      </c>
      <c r="I42" s="20"/>
      <c r="J42" s="5">
        <v>0</v>
      </c>
      <c r="K42" s="20"/>
      <c r="L42" s="5">
        <v>0</v>
      </c>
      <c r="M42" s="20"/>
      <c r="N42" s="2">
        <v>102</v>
      </c>
      <c r="O42" s="20"/>
      <c r="P42" s="5">
        <f t="shared" si="1"/>
        <v>102</v>
      </c>
    </row>
    <row r="43" spans="1:16" x14ac:dyDescent="0.25">
      <c r="A43" s="15" t="s">
        <v>16</v>
      </c>
      <c r="B43" s="20">
        <v>0</v>
      </c>
      <c r="C43" s="20"/>
      <c r="D43" s="6">
        <f>SUM(D36:D42)</f>
        <v>3896</v>
      </c>
      <c r="E43" s="20"/>
      <c r="F43" s="6">
        <f>SUM(F36:F42)</f>
        <v>17681</v>
      </c>
      <c r="G43" s="20"/>
      <c r="H43" s="5">
        <f>SUM(H36:H42)</f>
        <v>31197</v>
      </c>
      <c r="I43" s="20"/>
      <c r="J43" s="5">
        <f>SUM(J36:J42)</f>
        <v>0</v>
      </c>
      <c r="K43" s="20"/>
      <c r="L43" s="5">
        <f>SUM(L36:L42)</f>
        <v>26653</v>
      </c>
      <c r="M43" s="20"/>
      <c r="N43" s="6">
        <f>SUM(N36:N42)</f>
        <v>39955</v>
      </c>
      <c r="O43" s="20"/>
      <c r="P43" s="5">
        <f>SUM(P36:P42)</f>
        <v>119382</v>
      </c>
    </row>
    <row r="44" spans="1:16" x14ac:dyDescent="0.25">
      <c r="A44" s="15" t="s">
        <v>15</v>
      </c>
      <c r="B44" s="20">
        <v>0</v>
      </c>
      <c r="C44" s="20"/>
      <c r="D44" s="1"/>
      <c r="E44" s="20"/>
      <c r="F44" s="1"/>
      <c r="G44" s="20"/>
      <c r="H44" s="1"/>
      <c r="I44" s="20"/>
      <c r="J44" s="1"/>
      <c r="K44" s="20"/>
      <c r="L44" s="1"/>
      <c r="M44" s="20"/>
      <c r="N44" s="1"/>
      <c r="O44" s="20"/>
      <c r="P44" s="1"/>
    </row>
    <row r="45" spans="1:16" x14ac:dyDescent="0.25">
      <c r="A45" s="15" t="s">
        <v>14</v>
      </c>
      <c r="B45" s="20">
        <v>0</v>
      </c>
      <c r="C45" s="20"/>
      <c r="D45" s="1">
        <v>6465</v>
      </c>
      <c r="E45" s="20"/>
      <c r="F45" s="2">
        <v>5692</v>
      </c>
      <c r="G45" s="20"/>
      <c r="H45" s="2">
        <v>0</v>
      </c>
      <c r="I45" s="20"/>
      <c r="J45" s="2">
        <v>0</v>
      </c>
      <c r="K45" s="20"/>
      <c r="L45" s="2">
        <v>0</v>
      </c>
      <c r="M45" s="20"/>
      <c r="N45" s="1">
        <v>103300</v>
      </c>
      <c r="O45" s="20"/>
      <c r="P45" s="1">
        <f t="shared" ref="P45:P47" si="2">SUM(D45:O45)</f>
        <v>115457</v>
      </c>
    </row>
    <row r="46" spans="1:16" x14ac:dyDescent="0.25">
      <c r="A46" s="15" t="s">
        <v>13</v>
      </c>
      <c r="B46" s="20">
        <v>0</v>
      </c>
      <c r="C46" s="20"/>
      <c r="D46" s="2">
        <v>0</v>
      </c>
      <c r="E46" s="20"/>
      <c r="F46" s="2">
        <v>0</v>
      </c>
      <c r="G46" s="20"/>
      <c r="H46" s="1">
        <v>56431</v>
      </c>
      <c r="I46" s="20"/>
      <c r="J46" s="2">
        <v>0</v>
      </c>
      <c r="K46" s="20"/>
      <c r="L46" s="2">
        <v>0</v>
      </c>
      <c r="M46" s="20"/>
      <c r="N46" s="1">
        <v>210622</v>
      </c>
      <c r="O46" s="20"/>
      <c r="P46" s="1">
        <f t="shared" si="2"/>
        <v>267053</v>
      </c>
    </row>
    <row r="47" spans="1:16" x14ac:dyDescent="0.25">
      <c r="A47" s="15" t="s">
        <v>12</v>
      </c>
      <c r="B47" s="20">
        <v>0</v>
      </c>
      <c r="C47" s="20"/>
      <c r="D47" s="2">
        <v>0</v>
      </c>
      <c r="E47" s="20"/>
      <c r="F47" s="2">
        <v>0</v>
      </c>
      <c r="G47" s="20"/>
      <c r="H47" s="2">
        <v>0</v>
      </c>
      <c r="I47" s="20"/>
      <c r="J47" s="2">
        <v>0</v>
      </c>
      <c r="K47" s="20"/>
      <c r="L47" s="2">
        <v>0</v>
      </c>
      <c r="M47" s="20"/>
      <c r="N47" s="1">
        <v>9</v>
      </c>
      <c r="O47" s="20"/>
      <c r="P47" s="1">
        <f t="shared" si="2"/>
        <v>9</v>
      </c>
    </row>
    <row r="48" spans="1:16" x14ac:dyDescent="0.25">
      <c r="A48" s="15" t="s">
        <v>11</v>
      </c>
      <c r="B48" s="20">
        <v>0</v>
      </c>
      <c r="C48" s="20"/>
      <c r="D48" s="6">
        <f>SUM(D45:D47)</f>
        <v>6465</v>
      </c>
      <c r="E48" s="20"/>
      <c r="F48" s="6">
        <f>SUM(F45:F47)</f>
        <v>5692</v>
      </c>
      <c r="G48" s="20"/>
      <c r="H48" s="6">
        <f>SUM(H45:H47)</f>
        <v>56431</v>
      </c>
      <c r="I48" s="20"/>
      <c r="J48" s="6">
        <f>SUM(J45:J47)</f>
        <v>0</v>
      </c>
      <c r="K48" s="20"/>
      <c r="L48" s="6">
        <f>SUM(L45:L47)</f>
        <v>0</v>
      </c>
      <c r="M48" s="20"/>
      <c r="N48" s="6">
        <f>SUM(N45:N47)</f>
        <v>313931</v>
      </c>
      <c r="O48" s="20"/>
      <c r="P48" s="6">
        <f>SUM(P45:P47)</f>
        <v>382519</v>
      </c>
    </row>
    <row r="49" spans="1:16" x14ac:dyDescent="0.25">
      <c r="A49" s="15" t="s">
        <v>10</v>
      </c>
      <c r="B49" s="20">
        <v>0</v>
      </c>
      <c r="C49" s="20"/>
      <c r="D49" s="6">
        <f>D43+D48+0</f>
        <v>10361</v>
      </c>
      <c r="E49" s="20"/>
      <c r="F49" s="6">
        <f>F43+F48</f>
        <v>23373</v>
      </c>
      <c r="G49" s="20"/>
      <c r="H49" s="6">
        <f>H43+H48</f>
        <v>87628</v>
      </c>
      <c r="I49" s="20"/>
      <c r="J49" s="6">
        <f>J43+J48</f>
        <v>0</v>
      </c>
      <c r="K49" s="20"/>
      <c r="L49" s="6">
        <f>L43+L48</f>
        <v>26653</v>
      </c>
      <c r="M49" s="20"/>
      <c r="N49" s="6">
        <f>N43+N48</f>
        <v>353886</v>
      </c>
      <c r="O49" s="20"/>
      <c r="P49" s="6">
        <f>P43+P48</f>
        <v>501901</v>
      </c>
    </row>
    <row r="50" spans="1:16" x14ac:dyDescent="0.25">
      <c r="B50" s="20">
        <v>0</v>
      </c>
      <c r="C50" s="20"/>
      <c r="D50" s="2"/>
      <c r="E50" s="20"/>
      <c r="F50" s="2"/>
      <c r="G50" s="20"/>
      <c r="H50" s="2"/>
      <c r="I50" s="20"/>
      <c r="J50" s="2"/>
      <c r="K50" s="20"/>
      <c r="L50" s="2"/>
      <c r="M50" s="20"/>
      <c r="N50" s="2"/>
      <c r="O50" s="20"/>
      <c r="P50" s="2"/>
    </row>
    <row r="51" spans="1:16" ht="18" x14ac:dyDescent="0.25">
      <c r="A51" s="21" t="s">
        <v>158</v>
      </c>
      <c r="B51" s="20">
        <v>0</v>
      </c>
      <c r="C51" s="20"/>
      <c r="D51" s="2"/>
      <c r="E51" s="20"/>
      <c r="F51" s="2"/>
      <c r="G51" s="20"/>
      <c r="H51" s="2"/>
      <c r="I51" s="20"/>
      <c r="J51" s="2"/>
      <c r="K51" s="20"/>
      <c r="L51" s="2"/>
      <c r="M51" s="20"/>
      <c r="N51" s="2"/>
      <c r="O51" s="20"/>
      <c r="P51" s="2"/>
    </row>
    <row r="52" spans="1:16" x14ac:dyDescent="0.25">
      <c r="A52" s="15" t="s">
        <v>9</v>
      </c>
      <c r="B52" s="20">
        <v>0</v>
      </c>
      <c r="C52" s="20"/>
      <c r="D52" s="5">
        <v>110396</v>
      </c>
      <c r="E52" s="20"/>
      <c r="F52" s="5">
        <v>37324</v>
      </c>
      <c r="G52" s="20"/>
      <c r="H52" s="5">
        <v>0</v>
      </c>
      <c r="I52" s="20"/>
      <c r="J52" s="5">
        <v>0</v>
      </c>
      <c r="K52" s="20"/>
      <c r="L52" s="5">
        <v>0</v>
      </c>
      <c r="M52" s="20"/>
      <c r="N52" s="5">
        <v>0</v>
      </c>
      <c r="O52" s="20"/>
      <c r="P52" s="5">
        <f>SUM(D52:O52)</f>
        <v>147720</v>
      </c>
    </row>
    <row r="53" spans="1:16" x14ac:dyDescent="0.25">
      <c r="A53" s="15" t="s">
        <v>8</v>
      </c>
      <c r="B53" s="20">
        <v>0</v>
      </c>
      <c r="C53" s="20"/>
      <c r="D53" s="2"/>
      <c r="E53" s="20"/>
      <c r="F53" s="2"/>
      <c r="G53" s="20"/>
      <c r="H53" s="2"/>
      <c r="I53" s="20"/>
      <c r="J53" s="2"/>
      <c r="K53" s="20"/>
      <c r="L53" s="2"/>
      <c r="M53" s="20"/>
      <c r="N53" s="2"/>
      <c r="O53" s="20"/>
      <c r="P53" s="2"/>
    </row>
    <row r="54" spans="1:16" x14ac:dyDescent="0.25">
      <c r="A54" s="15" t="s">
        <v>7</v>
      </c>
      <c r="B54" s="20">
        <v>0</v>
      </c>
      <c r="C54" s="20"/>
      <c r="D54" s="5">
        <f>SUM(D52)</f>
        <v>110396</v>
      </c>
      <c r="E54" s="20"/>
      <c r="F54" s="5">
        <f>SUM(F52)</f>
        <v>37324</v>
      </c>
      <c r="G54" s="20"/>
      <c r="H54" s="5">
        <f>SUM(H52)</f>
        <v>0</v>
      </c>
      <c r="I54" s="20"/>
      <c r="J54" s="5">
        <f>SUM(J52)</f>
        <v>0</v>
      </c>
      <c r="K54" s="20"/>
      <c r="L54" s="5">
        <f>SUM(L52)</f>
        <v>0</v>
      </c>
      <c r="M54" s="20"/>
      <c r="N54" s="5">
        <f>SUM(N52)</f>
        <v>0</v>
      </c>
      <c r="O54" s="20"/>
      <c r="P54" s="5">
        <f>SUM(P52)</f>
        <v>147720</v>
      </c>
    </row>
    <row r="55" spans="1:16" x14ac:dyDescent="0.25">
      <c r="B55" s="20">
        <v>0</v>
      </c>
      <c r="C55" s="20"/>
      <c r="D55" s="2"/>
      <c r="E55" s="20"/>
      <c r="F55" s="2"/>
      <c r="G55" s="20"/>
      <c r="H55" s="2"/>
      <c r="I55" s="20"/>
      <c r="J55" s="2"/>
      <c r="K55" s="20"/>
      <c r="L55" s="2"/>
      <c r="M55" s="20"/>
      <c r="N55" s="2"/>
      <c r="O55" s="20"/>
      <c r="P55" s="2"/>
    </row>
    <row r="56" spans="1:16" ht="9.75" customHeight="1" x14ac:dyDescent="0.25">
      <c r="B56" s="20">
        <v>0</v>
      </c>
      <c r="C56" s="20"/>
      <c r="D56" s="1"/>
      <c r="E56" s="20"/>
      <c r="F56" s="1"/>
      <c r="G56" s="20"/>
      <c r="H56" s="1"/>
      <c r="I56" s="20"/>
      <c r="J56" s="1"/>
      <c r="K56" s="20"/>
      <c r="L56" s="1"/>
      <c r="M56" s="20"/>
      <c r="N56" s="1"/>
      <c r="O56" s="20"/>
      <c r="P56" s="1"/>
    </row>
    <row r="57" spans="1:16" ht="18" x14ac:dyDescent="0.25">
      <c r="A57" s="22" t="s">
        <v>159</v>
      </c>
      <c r="B57" s="20">
        <v>0</v>
      </c>
      <c r="C57" s="20"/>
      <c r="D57" s="1"/>
      <c r="E57" s="20"/>
      <c r="F57" s="1"/>
      <c r="G57" s="20"/>
      <c r="H57" s="1"/>
      <c r="I57" s="20"/>
      <c r="J57" s="1"/>
      <c r="K57" s="20"/>
      <c r="L57" s="1"/>
      <c r="M57" s="20"/>
      <c r="N57" s="1"/>
      <c r="O57" s="20"/>
      <c r="P57" s="1"/>
    </row>
    <row r="58" spans="1:16" x14ac:dyDescent="0.25">
      <c r="A58" s="15" t="s">
        <v>6</v>
      </c>
      <c r="B58" s="20">
        <v>0</v>
      </c>
      <c r="C58" s="20"/>
      <c r="D58" s="1">
        <v>279149</v>
      </c>
      <c r="E58" s="20"/>
      <c r="F58" s="1">
        <v>324968</v>
      </c>
      <c r="G58" s="20"/>
      <c r="H58" s="2">
        <v>0</v>
      </c>
      <c r="I58" s="20"/>
      <c r="J58" s="2">
        <v>0</v>
      </c>
      <c r="K58" s="20"/>
      <c r="L58" s="2">
        <v>0</v>
      </c>
      <c r="M58" s="20"/>
      <c r="N58" s="2">
        <v>0</v>
      </c>
      <c r="O58" s="20"/>
      <c r="P58" s="1">
        <f>SUM(D58:O58)</f>
        <v>604117</v>
      </c>
    </row>
    <row r="59" spans="1:16" x14ac:dyDescent="0.25">
      <c r="A59" s="15" t="s">
        <v>5</v>
      </c>
      <c r="B59" s="20">
        <v>0</v>
      </c>
      <c r="C59" s="20"/>
      <c r="D59" s="1"/>
      <c r="E59" s="20"/>
      <c r="F59" s="1"/>
      <c r="G59" s="20"/>
      <c r="H59" s="1"/>
      <c r="I59" s="20"/>
      <c r="J59" s="1"/>
      <c r="K59" s="20"/>
      <c r="L59" s="1"/>
      <c r="M59" s="20"/>
      <c r="N59" s="1"/>
      <c r="O59" s="20"/>
      <c r="P59" s="1"/>
    </row>
    <row r="60" spans="1:16" x14ac:dyDescent="0.25">
      <c r="A60" s="15" t="s">
        <v>4</v>
      </c>
      <c r="B60" s="20">
        <v>0</v>
      </c>
      <c r="C60" s="20"/>
      <c r="D60" s="1">
        <v>7146</v>
      </c>
      <c r="E60" s="20"/>
      <c r="F60" s="2">
        <v>0</v>
      </c>
      <c r="G60" s="20"/>
      <c r="H60" s="1">
        <v>0</v>
      </c>
      <c r="I60" s="20"/>
      <c r="J60" s="2">
        <v>0</v>
      </c>
      <c r="K60" s="20"/>
      <c r="L60" s="2">
        <v>0</v>
      </c>
      <c r="M60" s="20"/>
      <c r="N60" s="2">
        <v>0</v>
      </c>
      <c r="O60" s="20"/>
      <c r="P60" s="1">
        <f>SUM(D60:O60)</f>
        <v>7146</v>
      </c>
    </row>
    <row r="61" spans="1:16" x14ac:dyDescent="0.25">
      <c r="A61" s="15" t="s">
        <v>3</v>
      </c>
      <c r="B61" s="20">
        <v>0</v>
      </c>
      <c r="C61" s="20"/>
      <c r="D61" s="1">
        <v>83220</v>
      </c>
      <c r="E61" s="20"/>
      <c r="F61" s="2">
        <v>16884</v>
      </c>
      <c r="G61" s="20"/>
      <c r="H61" s="2">
        <v>186467</v>
      </c>
      <c r="I61" s="20"/>
      <c r="J61" s="2">
        <v>0</v>
      </c>
      <c r="K61" s="20"/>
      <c r="L61" s="2">
        <v>172251</v>
      </c>
      <c r="M61" s="20"/>
      <c r="N61" s="1">
        <v>0</v>
      </c>
      <c r="O61" s="20"/>
      <c r="P61" s="1">
        <f>SUM(D61:O61)</f>
        <v>458822</v>
      </c>
    </row>
    <row r="62" spans="1:16" ht="16.5" customHeight="1" thickBot="1" x14ac:dyDescent="0.3">
      <c r="A62" s="15" t="s">
        <v>2</v>
      </c>
      <c r="B62" s="20">
        <v>0</v>
      </c>
      <c r="C62" s="20" t="s">
        <v>1</v>
      </c>
      <c r="D62" s="4">
        <f>SUM(D58:D61)</f>
        <v>369515</v>
      </c>
      <c r="E62" s="20" t="s">
        <v>1</v>
      </c>
      <c r="F62" s="4">
        <f>SUM(F58:F61)</f>
        <v>341852</v>
      </c>
      <c r="G62" s="20" t="s">
        <v>1</v>
      </c>
      <c r="H62" s="4">
        <f>SUM(H58:H61)</f>
        <v>186467</v>
      </c>
      <c r="I62" s="20" t="s">
        <v>1</v>
      </c>
      <c r="J62" s="4">
        <f>SUM(J58:J61)</f>
        <v>0</v>
      </c>
      <c r="K62" s="20" t="s">
        <v>1</v>
      </c>
      <c r="L62" s="4">
        <f>SUM(L58:L61)</f>
        <v>172251</v>
      </c>
      <c r="M62" s="20" t="s">
        <v>1</v>
      </c>
      <c r="N62" s="4">
        <f>SUM(N58:N61)</f>
        <v>0</v>
      </c>
      <c r="O62" s="20" t="s">
        <v>1</v>
      </c>
      <c r="P62" s="4">
        <f>SUM(P58:P61)</f>
        <v>1070085</v>
      </c>
    </row>
    <row r="63" spans="1:16" ht="16.5" thickTop="1" x14ac:dyDescent="0.25">
      <c r="B63" s="20">
        <v>0</v>
      </c>
      <c r="C63" s="20"/>
      <c r="D63" s="2"/>
      <c r="E63" s="20"/>
      <c r="F63" s="2"/>
      <c r="G63" s="20"/>
      <c r="H63" s="2"/>
      <c r="I63" s="20"/>
      <c r="J63" s="2"/>
      <c r="K63" s="20"/>
      <c r="L63" s="2"/>
      <c r="M63" s="20"/>
      <c r="N63" s="2"/>
      <c r="O63" s="20"/>
      <c r="P63" s="2"/>
    </row>
    <row r="64" spans="1:16" ht="12.6" customHeight="1" x14ac:dyDescent="0.25">
      <c r="A64" s="15" t="s">
        <v>0</v>
      </c>
      <c r="B64" s="20">
        <v>0</v>
      </c>
      <c r="C64" s="20"/>
      <c r="D64" s="1"/>
      <c r="E64" s="20"/>
      <c r="F64" s="1"/>
      <c r="G64" s="20"/>
      <c r="H64" s="1"/>
      <c r="I64" s="20"/>
      <c r="J64" s="1"/>
      <c r="K64" s="20"/>
      <c r="L64" s="1"/>
      <c r="M64" s="20"/>
      <c r="N64" s="1"/>
      <c r="O64" s="20"/>
      <c r="P64" s="1"/>
    </row>
  </sheetData>
  <mergeCells count="5">
    <mergeCell ref="A1:N1"/>
    <mergeCell ref="A2:N2"/>
    <mergeCell ref="A3:N3"/>
    <mergeCell ref="A4:N4"/>
    <mergeCell ref="A5:N5"/>
  </mergeCells>
  <pageMargins left="0.25" right="0.25" top="0.75" bottom="0.75" header="0.3" footer="0.3"/>
  <pageSetup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FC1E88-0F42-443D-9AA5-5181C1EC53C5}">
  <sheetPr>
    <pageSetUpPr fitToPage="1"/>
  </sheetPr>
  <dimension ref="A1:O66"/>
  <sheetViews>
    <sheetView workbookViewId="0">
      <selection activeCell="A4" sqref="A4:N4"/>
    </sheetView>
  </sheetViews>
  <sheetFormatPr defaultColWidth="9.140625" defaultRowHeight="15.75" x14ac:dyDescent="0.25"/>
  <cols>
    <col min="1" max="1" width="50.7109375" style="15" customWidth="1"/>
    <col min="2" max="2" width="0.28515625" style="11" customWidth="1"/>
    <col min="3" max="3" width="1.5703125" style="11" customWidth="1"/>
    <col min="4" max="4" width="15.42578125" style="11" customWidth="1"/>
    <col min="5" max="5" width="1.5703125" style="11" customWidth="1"/>
    <col min="6" max="6" width="14.85546875" style="11" customWidth="1"/>
    <col min="7" max="7" width="1.5703125" style="11" customWidth="1"/>
    <col min="8" max="8" width="11.85546875" style="11" customWidth="1"/>
    <col min="9" max="9" width="1.5703125" style="11" customWidth="1"/>
    <col min="10" max="10" width="12.28515625" style="11" customWidth="1"/>
    <col min="11" max="11" width="1.5703125" style="11" customWidth="1"/>
    <col min="12" max="12" width="15" style="11" customWidth="1"/>
    <col min="13" max="13" width="1.5703125" style="11" customWidth="1"/>
    <col min="14" max="14" width="15.28515625" style="11" customWidth="1"/>
    <col min="15" max="15" width="1.5703125" style="11" customWidth="1"/>
    <col min="16" max="16384" width="9.140625" style="11"/>
  </cols>
  <sheetData>
    <row r="1" spans="1:15" ht="20.25" x14ac:dyDescent="0.2">
      <c r="A1" s="43" t="s">
        <v>57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10"/>
    </row>
    <row r="2" spans="1:15" ht="17.25" customHeight="1" x14ac:dyDescent="0.25">
      <c r="A2" s="44" t="s">
        <v>56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12"/>
    </row>
    <row r="3" spans="1:15" ht="17.45" customHeight="1" x14ac:dyDescent="0.25">
      <c r="A3" s="44" t="s">
        <v>209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12"/>
    </row>
    <row r="4" spans="1:15" ht="15.75" customHeight="1" x14ac:dyDescent="0.2">
      <c r="A4" s="45" t="s">
        <v>55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13"/>
    </row>
    <row r="5" spans="1:15" ht="20.25" customHeight="1" x14ac:dyDescent="0.2">
      <c r="A5" s="46" t="s">
        <v>54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14"/>
    </row>
    <row r="6" spans="1:15" ht="71.25" customHeight="1" x14ac:dyDescent="0.25">
      <c r="D6" s="16" t="s">
        <v>53</v>
      </c>
      <c r="F6" s="16" t="s">
        <v>52</v>
      </c>
      <c r="H6" s="16" t="s">
        <v>51</v>
      </c>
      <c r="J6" s="16" t="s">
        <v>50</v>
      </c>
      <c r="L6" s="16" t="s">
        <v>49</v>
      </c>
      <c r="N6" s="16" t="s">
        <v>48</v>
      </c>
    </row>
    <row r="7" spans="1:15" ht="14.25" customHeight="1" x14ac:dyDescent="0.2">
      <c r="A7" s="17" t="s">
        <v>155</v>
      </c>
      <c r="B7" s="18"/>
      <c r="C7" s="18"/>
      <c r="D7" s="19"/>
      <c r="E7" s="18"/>
      <c r="F7" s="19"/>
      <c r="G7" s="18"/>
      <c r="H7" s="19"/>
      <c r="I7" s="18"/>
      <c r="J7" s="19"/>
      <c r="K7" s="18"/>
      <c r="L7" s="19"/>
      <c r="M7" s="18"/>
      <c r="N7" s="19"/>
    </row>
    <row r="8" spans="1:15" x14ac:dyDescent="0.25">
      <c r="A8" s="15" t="s">
        <v>47</v>
      </c>
      <c r="B8" s="20">
        <v>0</v>
      </c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39"/>
    </row>
    <row r="9" spans="1:15" x14ac:dyDescent="0.25">
      <c r="A9" s="15" t="s">
        <v>46</v>
      </c>
      <c r="B9" s="20">
        <v>0</v>
      </c>
      <c r="C9" s="20" t="s">
        <v>1</v>
      </c>
      <c r="D9" s="1">
        <v>46550</v>
      </c>
      <c r="E9" s="20" t="s">
        <v>1</v>
      </c>
      <c r="F9" s="1">
        <v>3399</v>
      </c>
      <c r="G9" s="20" t="s">
        <v>1</v>
      </c>
      <c r="H9" s="1">
        <v>4773</v>
      </c>
      <c r="I9" s="20" t="s">
        <v>1</v>
      </c>
      <c r="J9" s="1">
        <v>252</v>
      </c>
      <c r="K9" s="20" t="s">
        <v>1</v>
      </c>
      <c r="L9" s="1">
        <v>3190</v>
      </c>
      <c r="M9" s="20" t="s">
        <v>1</v>
      </c>
      <c r="N9" s="1">
        <f>SUM(D9:M9)</f>
        <v>58164</v>
      </c>
    </row>
    <row r="10" spans="1:15" x14ac:dyDescent="0.25">
      <c r="A10" s="15" t="s">
        <v>37</v>
      </c>
      <c r="B10" s="20">
        <v>0</v>
      </c>
      <c r="C10" s="20"/>
      <c r="D10" s="1">
        <v>0</v>
      </c>
      <c r="E10" s="20"/>
      <c r="F10" s="2">
        <v>7177</v>
      </c>
      <c r="G10" s="20"/>
      <c r="H10" s="2">
        <v>0</v>
      </c>
      <c r="I10" s="20"/>
      <c r="J10" s="2">
        <v>0</v>
      </c>
      <c r="K10" s="20"/>
      <c r="L10" s="1">
        <v>2168</v>
      </c>
      <c r="M10" s="20"/>
      <c r="N10" s="1">
        <f>SUM(D10:M10)</f>
        <v>9345</v>
      </c>
    </row>
    <row r="11" spans="1:15" x14ac:dyDescent="0.25">
      <c r="A11" s="15" t="s">
        <v>45</v>
      </c>
      <c r="B11" s="20">
        <v>0</v>
      </c>
      <c r="C11" s="20"/>
      <c r="D11" s="2"/>
      <c r="E11" s="20"/>
      <c r="F11" s="2"/>
      <c r="G11" s="20"/>
      <c r="H11" s="2"/>
      <c r="I11" s="20"/>
      <c r="J11" s="2"/>
      <c r="K11" s="20"/>
      <c r="L11" s="2"/>
      <c r="M11" s="20"/>
      <c r="N11" s="1"/>
    </row>
    <row r="12" spans="1:15" x14ac:dyDescent="0.25">
      <c r="A12" s="15" t="s">
        <v>44</v>
      </c>
      <c r="B12" s="20">
        <v>0</v>
      </c>
      <c r="C12" s="20"/>
      <c r="D12" s="2">
        <v>0</v>
      </c>
      <c r="E12" s="20"/>
      <c r="F12" s="1">
        <v>6876</v>
      </c>
      <c r="G12" s="20"/>
      <c r="H12" s="2">
        <v>0</v>
      </c>
      <c r="I12" s="20"/>
      <c r="J12" s="2">
        <v>0</v>
      </c>
      <c r="K12" s="20"/>
      <c r="L12" s="2">
        <v>0</v>
      </c>
      <c r="M12" s="20"/>
      <c r="N12" s="1">
        <f t="shared" ref="N12:N16" si="0">SUM(D12:M12)</f>
        <v>6876</v>
      </c>
    </row>
    <row r="13" spans="1:15" x14ac:dyDescent="0.25">
      <c r="A13" s="15" t="s">
        <v>43</v>
      </c>
      <c r="B13" s="20">
        <v>0</v>
      </c>
      <c r="C13" s="20"/>
      <c r="D13" s="1">
        <v>323</v>
      </c>
      <c r="E13" s="20"/>
      <c r="F13" s="1">
        <v>1194</v>
      </c>
      <c r="G13" s="20"/>
      <c r="H13" s="1">
        <v>35799</v>
      </c>
      <c r="I13" s="20"/>
      <c r="J13" s="1">
        <v>11517</v>
      </c>
      <c r="K13" s="20"/>
      <c r="L13" s="1">
        <v>0</v>
      </c>
      <c r="M13" s="20"/>
      <c r="N13" s="1">
        <f t="shared" si="0"/>
        <v>48833</v>
      </c>
    </row>
    <row r="14" spans="1:15" x14ac:dyDescent="0.25">
      <c r="A14" s="15" t="s">
        <v>42</v>
      </c>
      <c r="B14" s="20">
        <v>0</v>
      </c>
      <c r="C14" s="20"/>
      <c r="D14" s="1">
        <v>4092</v>
      </c>
      <c r="E14" s="20"/>
      <c r="F14" s="1">
        <v>3651</v>
      </c>
      <c r="G14" s="20"/>
      <c r="H14" s="2">
        <v>0</v>
      </c>
      <c r="I14" s="20"/>
      <c r="J14" s="2">
        <v>0</v>
      </c>
      <c r="K14" s="20"/>
      <c r="L14" s="1">
        <v>0</v>
      </c>
      <c r="M14" s="20"/>
      <c r="N14" s="1">
        <f t="shared" si="0"/>
        <v>7743</v>
      </c>
    </row>
    <row r="15" spans="1:15" x14ac:dyDescent="0.25">
      <c r="A15" s="15" t="s">
        <v>41</v>
      </c>
      <c r="B15" s="20">
        <v>0</v>
      </c>
      <c r="C15" s="20"/>
      <c r="D15" s="2">
        <v>0</v>
      </c>
      <c r="E15" s="20"/>
      <c r="F15" s="2">
        <v>0</v>
      </c>
      <c r="G15" s="20"/>
      <c r="H15" s="1">
        <v>32852</v>
      </c>
      <c r="I15" s="20"/>
      <c r="J15" s="1">
        <v>7251</v>
      </c>
      <c r="K15" s="20"/>
      <c r="L15" s="2">
        <v>0</v>
      </c>
      <c r="M15" s="20"/>
      <c r="N15" s="1">
        <f t="shared" si="0"/>
        <v>40103</v>
      </c>
    </row>
    <row r="16" spans="1:15" x14ac:dyDescent="0.25">
      <c r="A16" s="15" t="s">
        <v>40</v>
      </c>
      <c r="B16" s="20">
        <v>0</v>
      </c>
      <c r="C16" s="20"/>
      <c r="D16" s="5">
        <v>82</v>
      </c>
      <c r="E16" s="20"/>
      <c r="F16" s="1">
        <v>103</v>
      </c>
      <c r="G16" s="20"/>
      <c r="H16" s="2">
        <v>0</v>
      </c>
      <c r="I16" s="20"/>
      <c r="J16" s="2">
        <v>0</v>
      </c>
      <c r="K16" s="20"/>
      <c r="L16" s="1">
        <v>42</v>
      </c>
      <c r="M16" s="20"/>
      <c r="N16" s="1">
        <f t="shared" si="0"/>
        <v>227</v>
      </c>
    </row>
    <row r="17" spans="1:15" x14ac:dyDescent="0.25">
      <c r="A17" s="15" t="s">
        <v>39</v>
      </c>
      <c r="B17" s="20">
        <v>0</v>
      </c>
      <c r="C17" s="20"/>
      <c r="D17" s="5">
        <f>SUM(D9:D16)</f>
        <v>51047</v>
      </c>
      <c r="E17" s="20"/>
      <c r="F17" s="6">
        <f>SUM(F9:F16)</f>
        <v>22400</v>
      </c>
      <c r="G17" s="20"/>
      <c r="H17" s="6">
        <f>SUM(H9:H16)</f>
        <v>73424</v>
      </c>
      <c r="I17" s="20"/>
      <c r="J17" s="6">
        <f>SUM(J9:J16)</f>
        <v>19020</v>
      </c>
      <c r="K17" s="20"/>
      <c r="L17" s="6">
        <f>SUM(L9:L16)</f>
        <v>5400</v>
      </c>
      <c r="M17" s="20"/>
      <c r="N17" s="6">
        <f>SUM(N9:N16)</f>
        <v>171291</v>
      </c>
    </row>
    <row r="18" spans="1:15" x14ac:dyDescent="0.25">
      <c r="A18" s="15" t="s">
        <v>38</v>
      </c>
      <c r="B18" s="20">
        <v>0</v>
      </c>
      <c r="C18" s="20"/>
      <c r="D18" s="1"/>
      <c r="E18" s="20"/>
      <c r="F18" s="1"/>
      <c r="G18" s="20"/>
      <c r="H18" s="1"/>
      <c r="I18" s="20"/>
      <c r="J18" s="1"/>
      <c r="K18" s="20"/>
      <c r="L18" s="1"/>
      <c r="M18" s="20"/>
      <c r="N18" s="1"/>
    </row>
    <row r="19" spans="1:15" x14ac:dyDescent="0.25">
      <c r="A19" s="15" t="s">
        <v>37</v>
      </c>
      <c r="B19" s="20">
        <v>0</v>
      </c>
      <c r="C19" s="20"/>
      <c r="D19" s="1">
        <v>21367</v>
      </c>
      <c r="E19" s="20"/>
      <c r="F19" s="2">
        <v>0</v>
      </c>
      <c r="G19" s="20"/>
      <c r="H19" s="2">
        <v>0</v>
      </c>
      <c r="I19" s="20"/>
      <c r="J19" s="2">
        <v>0</v>
      </c>
      <c r="K19" s="20"/>
      <c r="L19" s="1">
        <v>297808</v>
      </c>
      <c r="M19" s="20"/>
      <c r="N19" s="1">
        <f>SUM(D19:M19)</f>
        <v>319175</v>
      </c>
    </row>
    <row r="20" spans="1:15" x14ac:dyDescent="0.25">
      <c r="A20" s="15" t="s">
        <v>36</v>
      </c>
      <c r="B20" s="20">
        <v>0</v>
      </c>
      <c r="C20" s="20"/>
      <c r="D20" s="2">
        <v>0</v>
      </c>
      <c r="E20" s="20"/>
      <c r="F20" s="2">
        <v>0</v>
      </c>
      <c r="G20" s="20"/>
      <c r="H20" s="1">
        <v>117918</v>
      </c>
      <c r="I20" s="20"/>
      <c r="J20" s="1">
        <v>23483</v>
      </c>
      <c r="K20" s="20"/>
      <c r="L20" s="2">
        <v>0</v>
      </c>
      <c r="M20" s="20"/>
      <c r="N20" s="1">
        <f>SUM(D20:M20)</f>
        <v>141401</v>
      </c>
    </row>
    <row r="21" spans="1:15" x14ac:dyDescent="0.25">
      <c r="A21" s="15" t="s">
        <v>35</v>
      </c>
      <c r="B21" s="20">
        <v>1</v>
      </c>
      <c r="C21" s="20"/>
      <c r="D21" s="1">
        <v>135672</v>
      </c>
      <c r="E21" s="20"/>
      <c r="F21" s="1">
        <v>39193</v>
      </c>
      <c r="G21" s="20"/>
      <c r="H21" s="1">
        <v>0</v>
      </c>
      <c r="I21" s="20"/>
      <c r="J21" s="1">
        <v>0</v>
      </c>
      <c r="K21" s="20"/>
      <c r="L21" s="2">
        <v>0</v>
      </c>
      <c r="M21" s="20"/>
      <c r="N21" s="1">
        <f>SUM(D21:M21)</f>
        <v>174865</v>
      </c>
    </row>
    <row r="22" spans="1:15" x14ac:dyDescent="0.25">
      <c r="A22" s="15" t="s">
        <v>34</v>
      </c>
      <c r="B22" s="20">
        <v>0</v>
      </c>
      <c r="C22" s="20"/>
      <c r="D22" s="2"/>
      <c r="E22" s="20"/>
      <c r="F22" s="2"/>
      <c r="G22" s="20"/>
      <c r="H22" s="2"/>
      <c r="I22" s="20"/>
      <c r="J22" s="2"/>
      <c r="K22" s="20"/>
      <c r="L22" s="2"/>
      <c r="M22" s="20"/>
      <c r="N22" s="1"/>
    </row>
    <row r="23" spans="1:15" x14ac:dyDescent="0.25">
      <c r="A23" s="15" t="s">
        <v>156</v>
      </c>
      <c r="B23" s="20">
        <v>0</v>
      </c>
      <c r="C23" s="20"/>
      <c r="D23" s="1">
        <v>9874</v>
      </c>
      <c r="E23" s="20"/>
      <c r="F23" s="1">
        <v>90452</v>
      </c>
      <c r="G23" s="20"/>
      <c r="H23" s="2">
        <v>0</v>
      </c>
      <c r="I23" s="20"/>
      <c r="J23" s="2">
        <v>0</v>
      </c>
      <c r="K23" s="20"/>
      <c r="L23" s="2">
        <v>0</v>
      </c>
      <c r="M23" s="20"/>
      <c r="N23" s="1">
        <f>SUM(D23:M23)</f>
        <v>100326</v>
      </c>
      <c r="O23" s="28">
        <f>N23+N27+N28</f>
        <v>613958</v>
      </c>
    </row>
    <row r="24" spans="1:15" x14ac:dyDescent="0.25">
      <c r="A24" s="15" t="s">
        <v>33</v>
      </c>
      <c r="B24" s="20">
        <v>0</v>
      </c>
      <c r="C24" s="20"/>
      <c r="D24" s="2"/>
      <c r="E24" s="20"/>
      <c r="F24" s="2"/>
      <c r="G24" s="20"/>
      <c r="H24" s="2"/>
      <c r="I24" s="20"/>
      <c r="J24" s="2"/>
      <c r="K24" s="20"/>
      <c r="L24" s="2"/>
      <c r="M24" s="20"/>
      <c r="N24" s="2"/>
    </row>
    <row r="25" spans="1:15" x14ac:dyDescent="0.25">
      <c r="A25" s="15" t="s">
        <v>32</v>
      </c>
      <c r="B25" s="20">
        <v>0</v>
      </c>
      <c r="C25" s="20"/>
      <c r="D25" s="2"/>
      <c r="E25" s="20"/>
      <c r="F25" s="2"/>
      <c r="G25" s="20"/>
      <c r="H25" s="2"/>
      <c r="I25" s="20"/>
      <c r="J25" s="2"/>
      <c r="K25" s="20"/>
      <c r="L25" s="2"/>
      <c r="M25" s="20"/>
      <c r="N25" s="1"/>
    </row>
    <row r="26" spans="1:15" x14ac:dyDescent="0.25">
      <c r="A26" s="15" t="s">
        <v>31</v>
      </c>
      <c r="B26" s="20">
        <v>0</v>
      </c>
      <c r="C26" s="20"/>
      <c r="D26" s="2"/>
      <c r="E26" s="20"/>
      <c r="F26" s="2"/>
      <c r="G26" s="20"/>
      <c r="H26" s="2"/>
      <c r="I26" s="20"/>
      <c r="J26" s="2"/>
      <c r="K26" s="20"/>
      <c r="L26" s="2"/>
      <c r="M26" s="20"/>
      <c r="N26" s="1"/>
    </row>
    <row r="27" spans="1:15" x14ac:dyDescent="0.25">
      <c r="A27" s="15" t="s">
        <v>30</v>
      </c>
      <c r="B27" s="20">
        <v>0</v>
      </c>
      <c r="C27" s="20"/>
      <c r="D27" s="1">
        <v>29980</v>
      </c>
      <c r="E27" s="20"/>
      <c r="F27" s="2">
        <v>8659</v>
      </c>
      <c r="G27" s="20"/>
      <c r="H27" s="2">
        <v>0</v>
      </c>
      <c r="I27" s="20"/>
      <c r="J27" s="2">
        <v>0</v>
      </c>
      <c r="K27" s="20"/>
      <c r="L27" s="2">
        <v>0</v>
      </c>
      <c r="M27" s="20"/>
      <c r="N27" s="1">
        <f>SUM(D27:M27)</f>
        <v>38639</v>
      </c>
    </row>
    <row r="28" spans="1:15" x14ac:dyDescent="0.25">
      <c r="A28" s="15" t="s">
        <v>29</v>
      </c>
      <c r="B28" s="20">
        <v>0</v>
      </c>
      <c r="C28" s="20"/>
      <c r="D28" s="1">
        <v>255366</v>
      </c>
      <c r="E28" s="20"/>
      <c r="F28" s="1">
        <v>219627</v>
      </c>
      <c r="G28" s="20"/>
      <c r="H28" s="2">
        <v>0</v>
      </c>
      <c r="I28" s="20"/>
      <c r="J28" s="2">
        <v>0</v>
      </c>
      <c r="K28" s="20"/>
      <c r="L28" s="2">
        <v>0</v>
      </c>
      <c r="M28" s="20"/>
      <c r="N28" s="1">
        <f>SUM(D28:M28)</f>
        <v>474993</v>
      </c>
    </row>
    <row r="29" spans="1:15" x14ac:dyDescent="0.25">
      <c r="A29" s="15" t="s">
        <v>28</v>
      </c>
      <c r="B29" s="20">
        <v>0</v>
      </c>
      <c r="C29" s="20"/>
      <c r="D29" s="1">
        <v>0</v>
      </c>
      <c r="E29" s="20"/>
      <c r="F29" s="2">
        <v>0</v>
      </c>
      <c r="G29" s="20"/>
      <c r="H29" s="2">
        <v>0</v>
      </c>
      <c r="I29" s="20"/>
      <c r="J29" s="2">
        <v>0</v>
      </c>
      <c r="K29" s="20"/>
      <c r="L29" s="1">
        <v>211</v>
      </c>
      <c r="M29" s="20"/>
      <c r="N29" s="1">
        <f>SUM(D29:M29)</f>
        <v>211</v>
      </c>
    </row>
    <row r="30" spans="1:15" x14ac:dyDescent="0.25">
      <c r="A30" s="15" t="s">
        <v>27</v>
      </c>
      <c r="B30" s="20">
        <v>0</v>
      </c>
      <c r="C30" s="20"/>
      <c r="D30" s="2">
        <v>0</v>
      </c>
      <c r="E30" s="20"/>
      <c r="F30" s="2">
        <v>5604</v>
      </c>
      <c r="G30" s="20"/>
      <c r="H30" s="2">
        <v>0</v>
      </c>
      <c r="I30" s="20"/>
      <c r="J30" s="2">
        <v>0</v>
      </c>
      <c r="K30" s="20"/>
      <c r="L30" s="1">
        <v>40</v>
      </c>
      <c r="M30" s="20"/>
      <c r="N30" s="1">
        <f>SUM(D30:M30)</f>
        <v>5644</v>
      </c>
    </row>
    <row r="31" spans="1:15" x14ac:dyDescent="0.25">
      <c r="A31" s="15" t="s">
        <v>26</v>
      </c>
      <c r="B31" s="20">
        <v>0</v>
      </c>
      <c r="C31" s="20"/>
      <c r="D31" s="6">
        <f>SUM(D19:D28)</f>
        <v>452259</v>
      </c>
      <c r="E31" s="20"/>
      <c r="F31" s="6">
        <f>SUM(F20:F30)</f>
        <v>363535</v>
      </c>
      <c r="G31" s="20"/>
      <c r="H31" s="6">
        <f>SUM(H19:H30)</f>
        <v>117918</v>
      </c>
      <c r="I31" s="20"/>
      <c r="J31" s="6">
        <f>SUM(J19:J30)</f>
        <v>23483</v>
      </c>
      <c r="K31" s="20"/>
      <c r="L31" s="6">
        <f>SUM(L19:L30)</f>
        <v>298059</v>
      </c>
      <c r="M31" s="20"/>
      <c r="N31" s="6">
        <f>SUM(N19:N30)</f>
        <v>1255254</v>
      </c>
      <c r="O31" s="11" t="b">
        <f>N31=SUM(D31:L31)</f>
        <v>1</v>
      </c>
    </row>
    <row r="32" spans="1:15" x14ac:dyDescent="0.25">
      <c r="A32" s="15" t="s">
        <v>25</v>
      </c>
      <c r="B32" s="20">
        <v>0</v>
      </c>
      <c r="C32" s="20"/>
      <c r="D32" s="5">
        <f>D17+D31</f>
        <v>503306</v>
      </c>
      <c r="E32" s="20"/>
      <c r="F32" s="5">
        <f>F17+F31</f>
        <v>385935</v>
      </c>
      <c r="G32" s="20"/>
      <c r="H32" s="5">
        <f>H17+H31</f>
        <v>191342</v>
      </c>
      <c r="I32" s="20"/>
      <c r="J32" s="5">
        <f>J17+J31</f>
        <v>42503</v>
      </c>
      <c r="K32" s="20"/>
      <c r="L32" s="5">
        <f>L17+L31</f>
        <v>303459</v>
      </c>
      <c r="M32" s="20"/>
      <c r="N32" s="5">
        <f>N17+N31</f>
        <v>1426545</v>
      </c>
      <c r="O32" s="11" t="b">
        <f>N32=SUM(D32:L32)</f>
        <v>1</v>
      </c>
    </row>
    <row r="33" spans="1:14" ht="10.5" customHeight="1" x14ac:dyDescent="0.25">
      <c r="B33" s="20">
        <v>0</v>
      </c>
      <c r="C33" s="20"/>
      <c r="D33" s="1"/>
      <c r="E33" s="20"/>
      <c r="F33" s="1"/>
      <c r="G33" s="20"/>
      <c r="H33" s="1"/>
      <c r="I33" s="20"/>
      <c r="J33" s="1"/>
      <c r="K33" s="20"/>
      <c r="L33" s="1"/>
      <c r="M33" s="20"/>
      <c r="N33" s="1"/>
    </row>
    <row r="34" spans="1:14" ht="18" x14ac:dyDescent="0.25">
      <c r="A34" s="21" t="s">
        <v>157</v>
      </c>
      <c r="B34" s="20">
        <v>0</v>
      </c>
      <c r="C34" s="20"/>
      <c r="D34" s="1"/>
      <c r="E34" s="20"/>
      <c r="F34" s="1"/>
      <c r="G34" s="20"/>
      <c r="H34" s="1"/>
      <c r="I34" s="20"/>
      <c r="J34" s="1"/>
      <c r="K34" s="20"/>
      <c r="L34" s="1"/>
      <c r="M34" s="20"/>
      <c r="N34" s="1"/>
    </row>
    <row r="35" spans="1:14" x14ac:dyDescent="0.25">
      <c r="A35" s="15" t="s">
        <v>24</v>
      </c>
      <c r="B35" s="20">
        <v>0</v>
      </c>
      <c r="C35" s="20"/>
      <c r="D35" s="1"/>
      <c r="E35" s="20"/>
      <c r="F35" s="1"/>
      <c r="G35" s="20"/>
      <c r="H35" s="1"/>
      <c r="I35" s="20"/>
      <c r="J35" s="1"/>
      <c r="K35" s="20"/>
      <c r="L35" s="1"/>
      <c r="M35" s="20"/>
      <c r="N35" s="1"/>
    </row>
    <row r="36" spans="1:14" x14ac:dyDescent="0.25">
      <c r="A36" s="15" t="s">
        <v>23</v>
      </c>
      <c r="B36" s="20">
        <v>0</v>
      </c>
      <c r="C36" s="20"/>
      <c r="D36" s="2">
        <v>3031</v>
      </c>
      <c r="E36" s="20"/>
      <c r="F36" s="2">
        <v>12419</v>
      </c>
      <c r="G36" s="20"/>
      <c r="H36" s="2">
        <v>11092</v>
      </c>
      <c r="I36" s="20"/>
      <c r="J36" s="2">
        <v>1258</v>
      </c>
      <c r="K36" s="20"/>
      <c r="L36" s="2">
        <v>253</v>
      </c>
      <c r="M36" s="20"/>
      <c r="N36" s="1">
        <f t="shared" ref="N36:N44" si="1">SUM(D36:M36)</f>
        <v>28053</v>
      </c>
    </row>
    <row r="37" spans="1:14" x14ac:dyDescent="0.25">
      <c r="A37" s="15" t="s">
        <v>22</v>
      </c>
      <c r="B37" s="20">
        <v>0</v>
      </c>
      <c r="C37" s="20"/>
      <c r="D37" s="2">
        <v>0</v>
      </c>
      <c r="E37" s="20"/>
      <c r="F37" s="2">
        <v>0</v>
      </c>
      <c r="G37" s="20"/>
      <c r="H37" s="2">
        <v>0</v>
      </c>
      <c r="I37" s="20"/>
      <c r="J37" s="2">
        <v>13</v>
      </c>
      <c r="K37" s="20"/>
      <c r="L37" s="2">
        <v>0</v>
      </c>
      <c r="M37" s="20"/>
      <c r="N37" s="1">
        <f t="shared" si="1"/>
        <v>13</v>
      </c>
    </row>
    <row r="38" spans="1:14" x14ac:dyDescent="0.25">
      <c r="A38" s="15" t="s">
        <v>21</v>
      </c>
      <c r="B38" s="20">
        <v>0</v>
      </c>
      <c r="C38" s="20"/>
      <c r="D38" s="2">
        <v>897</v>
      </c>
      <c r="E38" s="20"/>
      <c r="F38" s="2">
        <v>1468</v>
      </c>
      <c r="G38" s="20"/>
      <c r="H38" s="2">
        <v>0</v>
      </c>
      <c r="I38" s="20"/>
      <c r="J38" s="2">
        <v>0</v>
      </c>
      <c r="K38" s="20"/>
      <c r="L38" s="2">
        <v>0</v>
      </c>
      <c r="M38" s="20"/>
      <c r="N38" s="1">
        <f t="shared" si="1"/>
        <v>2365</v>
      </c>
    </row>
    <row r="39" spans="1:14" x14ac:dyDescent="0.25">
      <c r="A39" s="15" t="s">
        <v>14</v>
      </c>
      <c r="B39" s="20">
        <v>0</v>
      </c>
      <c r="C39" s="20"/>
      <c r="D39" s="2">
        <v>0</v>
      </c>
      <c r="E39" s="20"/>
      <c r="F39" s="2">
        <v>0</v>
      </c>
      <c r="G39" s="20"/>
      <c r="H39" s="2">
        <v>0</v>
      </c>
      <c r="I39" s="20"/>
      <c r="J39" s="2">
        <v>0</v>
      </c>
      <c r="K39" s="20"/>
      <c r="L39" s="2">
        <v>497</v>
      </c>
      <c r="M39" s="20"/>
      <c r="N39" s="2">
        <f t="shared" si="1"/>
        <v>497</v>
      </c>
    </row>
    <row r="40" spans="1:14" x14ac:dyDescent="0.25">
      <c r="A40" s="15" t="s">
        <v>20</v>
      </c>
      <c r="B40" s="20">
        <v>0</v>
      </c>
      <c r="C40" s="20"/>
      <c r="D40" s="2">
        <v>0</v>
      </c>
      <c r="E40" s="20"/>
      <c r="F40" s="2">
        <v>0</v>
      </c>
      <c r="G40" s="20"/>
      <c r="H40" s="2">
        <v>2057</v>
      </c>
      <c r="I40" s="20"/>
      <c r="J40" s="2">
        <v>17</v>
      </c>
      <c r="K40" s="20"/>
      <c r="L40" s="2">
        <v>0</v>
      </c>
      <c r="M40" s="20"/>
      <c r="N40" s="2">
        <f t="shared" si="1"/>
        <v>2074</v>
      </c>
    </row>
    <row r="41" spans="1:14" x14ac:dyDescent="0.25">
      <c r="A41" s="15" t="s">
        <v>19</v>
      </c>
      <c r="B41" s="20">
        <v>0</v>
      </c>
      <c r="C41" s="20"/>
      <c r="D41" s="2">
        <v>0</v>
      </c>
      <c r="E41" s="20"/>
      <c r="F41" s="2">
        <v>0</v>
      </c>
      <c r="G41" s="20"/>
      <c r="H41" s="2">
        <v>0</v>
      </c>
      <c r="I41" s="20"/>
      <c r="J41" s="2">
        <v>3579</v>
      </c>
      <c r="K41" s="20"/>
      <c r="L41" s="2">
        <v>0</v>
      </c>
      <c r="M41" s="20"/>
      <c r="N41" s="2">
        <f t="shared" si="1"/>
        <v>3579</v>
      </c>
    </row>
    <row r="42" spans="1:14" x14ac:dyDescent="0.25">
      <c r="A42" s="15" t="s">
        <v>18</v>
      </c>
      <c r="B42" s="20">
        <v>0</v>
      </c>
      <c r="C42" s="20"/>
      <c r="D42" s="2">
        <v>0</v>
      </c>
      <c r="E42" s="20"/>
      <c r="F42" s="2">
        <v>0</v>
      </c>
      <c r="G42" s="20"/>
      <c r="H42" s="2">
        <v>0</v>
      </c>
      <c r="I42" s="20"/>
      <c r="J42" s="2">
        <v>-13</v>
      </c>
      <c r="K42" s="20"/>
      <c r="L42" s="2">
        <v>0</v>
      </c>
      <c r="M42" s="20"/>
      <c r="N42" s="2">
        <f t="shared" si="1"/>
        <v>-13</v>
      </c>
    </row>
    <row r="43" spans="1:14" x14ac:dyDescent="0.25">
      <c r="A43" s="15" t="s">
        <v>13</v>
      </c>
      <c r="B43" s="20">
        <v>0</v>
      </c>
      <c r="C43" s="20"/>
      <c r="D43" s="2">
        <v>0</v>
      </c>
      <c r="E43" s="20"/>
      <c r="F43" s="2">
        <v>0</v>
      </c>
      <c r="G43" s="20"/>
      <c r="H43" s="2">
        <v>15888</v>
      </c>
      <c r="I43" s="20"/>
      <c r="J43" s="2">
        <v>0</v>
      </c>
      <c r="K43" s="20"/>
      <c r="L43" s="2">
        <v>0</v>
      </c>
      <c r="M43" s="20"/>
      <c r="N43" s="2">
        <f t="shared" si="1"/>
        <v>15888</v>
      </c>
    </row>
    <row r="44" spans="1:14" x14ac:dyDescent="0.25">
      <c r="A44" s="15" t="s">
        <v>17</v>
      </c>
      <c r="B44" s="20"/>
      <c r="C44" s="20"/>
      <c r="D44" s="2">
        <v>0</v>
      </c>
      <c r="E44" s="20"/>
      <c r="F44" s="2">
        <v>0</v>
      </c>
      <c r="G44" s="20"/>
      <c r="H44" s="5">
        <v>0</v>
      </c>
      <c r="I44" s="20"/>
      <c r="J44" s="5">
        <v>0</v>
      </c>
      <c r="K44" s="20"/>
      <c r="L44" s="2">
        <v>103</v>
      </c>
      <c r="M44" s="20"/>
      <c r="N44" s="5">
        <f t="shared" si="1"/>
        <v>103</v>
      </c>
    </row>
    <row r="45" spans="1:14" x14ac:dyDescent="0.25">
      <c r="A45" s="15" t="s">
        <v>16</v>
      </c>
      <c r="B45" s="20">
        <v>0</v>
      </c>
      <c r="C45" s="20"/>
      <c r="D45" s="6">
        <f>SUM(D36:D44)</f>
        <v>3928</v>
      </c>
      <c r="E45" s="20"/>
      <c r="F45" s="6">
        <f>SUM(F36:F44)</f>
        <v>13887</v>
      </c>
      <c r="G45" s="20"/>
      <c r="H45" s="5">
        <f>SUM(H36:H44)</f>
        <v>29037</v>
      </c>
      <c r="I45" s="20"/>
      <c r="J45" s="5">
        <f>SUM(J36:J44)</f>
        <v>4854</v>
      </c>
      <c r="K45" s="20"/>
      <c r="L45" s="6">
        <f>SUM(L36:L44)</f>
        <v>853</v>
      </c>
      <c r="M45" s="20"/>
      <c r="N45" s="5">
        <f>SUM(N36:N44)</f>
        <v>52559</v>
      </c>
    </row>
    <row r="46" spans="1:14" x14ac:dyDescent="0.25">
      <c r="A46" s="15" t="s">
        <v>15</v>
      </c>
      <c r="B46" s="20">
        <v>0</v>
      </c>
      <c r="C46" s="20"/>
      <c r="D46" s="1"/>
      <c r="E46" s="20"/>
      <c r="F46" s="1"/>
      <c r="G46" s="20"/>
      <c r="H46" s="1"/>
      <c r="I46" s="20"/>
      <c r="J46" s="1"/>
      <c r="K46" s="20"/>
      <c r="L46" s="1"/>
      <c r="M46" s="20"/>
      <c r="N46" s="1"/>
    </row>
    <row r="47" spans="1:14" x14ac:dyDescent="0.25">
      <c r="A47" s="15" t="s">
        <v>14</v>
      </c>
      <c r="B47" s="20">
        <v>0</v>
      </c>
      <c r="C47" s="20"/>
      <c r="D47" s="1">
        <v>6302</v>
      </c>
      <c r="E47" s="20"/>
      <c r="F47" s="2">
        <v>5571</v>
      </c>
      <c r="G47" s="20"/>
      <c r="H47" s="2">
        <v>0</v>
      </c>
      <c r="I47" s="20"/>
      <c r="J47" s="2">
        <v>0</v>
      </c>
      <c r="K47" s="20"/>
      <c r="L47" s="1">
        <v>102045</v>
      </c>
      <c r="M47" s="20"/>
      <c r="N47" s="1">
        <f t="shared" ref="N47:N49" si="2">SUM(D47:M47)</f>
        <v>113918</v>
      </c>
    </row>
    <row r="48" spans="1:14" x14ac:dyDescent="0.25">
      <c r="A48" s="15" t="s">
        <v>13</v>
      </c>
      <c r="B48" s="20">
        <v>0</v>
      </c>
      <c r="C48" s="20"/>
      <c r="D48" s="2">
        <v>0</v>
      </c>
      <c r="E48" s="20"/>
      <c r="F48" s="2">
        <v>0</v>
      </c>
      <c r="G48" s="20"/>
      <c r="H48" s="1">
        <v>53192</v>
      </c>
      <c r="I48" s="20"/>
      <c r="J48" s="2">
        <v>0</v>
      </c>
      <c r="K48" s="20"/>
      <c r="L48" s="1">
        <v>200450</v>
      </c>
      <c r="M48" s="20"/>
      <c r="N48" s="1">
        <f>SUM(D48:M48)</f>
        <v>253642</v>
      </c>
    </row>
    <row r="49" spans="1:15" x14ac:dyDescent="0.25">
      <c r="A49" s="15" t="s">
        <v>12</v>
      </c>
      <c r="B49" s="20">
        <v>0</v>
      </c>
      <c r="C49" s="20"/>
      <c r="D49" s="2">
        <v>0</v>
      </c>
      <c r="E49" s="20"/>
      <c r="F49" s="2">
        <v>0</v>
      </c>
      <c r="G49" s="20"/>
      <c r="H49" s="2">
        <v>0</v>
      </c>
      <c r="I49" s="20"/>
      <c r="J49" s="2">
        <v>0</v>
      </c>
      <c r="K49" s="20"/>
      <c r="L49" s="1">
        <v>111</v>
      </c>
      <c r="M49" s="20"/>
      <c r="N49" s="1">
        <f t="shared" si="2"/>
        <v>111</v>
      </c>
    </row>
    <row r="50" spans="1:15" x14ac:dyDescent="0.25">
      <c r="A50" s="15" t="s">
        <v>11</v>
      </c>
      <c r="B50" s="20">
        <v>0</v>
      </c>
      <c r="C50" s="20"/>
      <c r="D50" s="6">
        <f>SUM(D47:D49)</f>
        <v>6302</v>
      </c>
      <c r="E50" s="20"/>
      <c r="F50" s="6">
        <f>SUM(F47:F49)</f>
        <v>5571</v>
      </c>
      <c r="G50" s="20"/>
      <c r="H50" s="6">
        <f>SUM(H47:H49)</f>
        <v>53192</v>
      </c>
      <c r="I50" s="20"/>
      <c r="J50" s="6">
        <f>SUM(J47:J49)</f>
        <v>0</v>
      </c>
      <c r="K50" s="20"/>
      <c r="L50" s="6">
        <f>SUM(L47:L49)</f>
        <v>302606</v>
      </c>
      <c r="M50" s="20"/>
      <c r="N50" s="6">
        <f>SUM(N47:N49)</f>
        <v>367671</v>
      </c>
    </row>
    <row r="51" spans="1:15" x14ac:dyDescent="0.25">
      <c r="A51" s="15" t="s">
        <v>10</v>
      </c>
      <c r="B51" s="20">
        <v>0</v>
      </c>
      <c r="C51" s="20"/>
      <c r="D51" s="6">
        <f>D45+D50+0</f>
        <v>10230</v>
      </c>
      <c r="E51" s="20"/>
      <c r="F51" s="6">
        <f>F45+F50</f>
        <v>19458</v>
      </c>
      <c r="G51" s="20"/>
      <c r="H51" s="6">
        <f>H45+H50</f>
        <v>82229</v>
      </c>
      <c r="I51" s="20"/>
      <c r="J51" s="6">
        <f>J45+J50</f>
        <v>4854</v>
      </c>
      <c r="K51" s="20"/>
      <c r="L51" s="6">
        <f>L45+L50</f>
        <v>303459</v>
      </c>
      <c r="M51" s="20"/>
      <c r="N51" s="6">
        <f>N45+N50</f>
        <v>420230</v>
      </c>
      <c r="O51" s="11" t="b">
        <f>N51=SUM(D51:L51)</f>
        <v>1</v>
      </c>
    </row>
    <row r="52" spans="1:15" x14ac:dyDescent="0.25">
      <c r="B52" s="20">
        <v>0</v>
      </c>
      <c r="C52" s="20"/>
      <c r="D52" s="2"/>
      <c r="E52" s="20"/>
      <c r="F52" s="2"/>
      <c r="G52" s="20"/>
      <c r="H52" s="2"/>
      <c r="I52" s="20"/>
      <c r="J52" s="2"/>
      <c r="K52" s="20"/>
      <c r="L52" s="2"/>
      <c r="M52" s="20"/>
      <c r="N52" s="2"/>
      <c r="O52" s="39"/>
    </row>
    <row r="53" spans="1:15" ht="18" x14ac:dyDescent="0.25">
      <c r="A53" s="21" t="s">
        <v>158</v>
      </c>
      <c r="B53" s="20">
        <v>0</v>
      </c>
      <c r="C53" s="20"/>
      <c r="D53" s="2"/>
      <c r="E53" s="20"/>
      <c r="F53" s="2"/>
      <c r="G53" s="20"/>
      <c r="H53" s="2"/>
      <c r="I53" s="20"/>
      <c r="J53" s="2"/>
      <c r="K53" s="20"/>
      <c r="L53" s="2"/>
      <c r="M53" s="20"/>
      <c r="N53" s="2"/>
      <c r="O53" s="39"/>
    </row>
    <row r="54" spans="1:15" x14ac:dyDescent="0.25">
      <c r="A54" s="15" t="s">
        <v>9</v>
      </c>
      <c r="B54" s="20">
        <v>0</v>
      </c>
      <c r="C54" s="20"/>
      <c r="D54" s="5">
        <v>117295</v>
      </c>
      <c r="E54" s="20"/>
      <c r="F54" s="5">
        <v>33805</v>
      </c>
      <c r="G54" s="20"/>
      <c r="H54" s="5">
        <v>0</v>
      </c>
      <c r="I54" s="20"/>
      <c r="J54" s="5">
        <v>0</v>
      </c>
      <c r="K54" s="20"/>
      <c r="L54" s="5">
        <v>0</v>
      </c>
      <c r="M54" s="20"/>
      <c r="N54" s="5">
        <f>SUM(D54:M54)</f>
        <v>151100</v>
      </c>
      <c r="O54" s="39"/>
    </row>
    <row r="55" spans="1:15" x14ac:dyDescent="0.25">
      <c r="A55" s="15" t="s">
        <v>8</v>
      </c>
      <c r="B55" s="20">
        <v>0</v>
      </c>
      <c r="C55" s="20"/>
      <c r="D55" s="2"/>
      <c r="E55" s="20"/>
      <c r="F55" s="2"/>
      <c r="G55" s="20"/>
      <c r="H55" s="2"/>
      <c r="I55" s="20"/>
      <c r="J55" s="2"/>
      <c r="K55" s="20"/>
      <c r="L55" s="2"/>
      <c r="M55" s="20"/>
      <c r="N55" s="2"/>
      <c r="O55" s="39"/>
    </row>
    <row r="56" spans="1:15" x14ac:dyDescent="0.25">
      <c r="A56" s="15" t="s">
        <v>7</v>
      </c>
      <c r="B56" s="20">
        <v>0</v>
      </c>
      <c r="C56" s="20"/>
      <c r="D56" s="5">
        <f>SUM(D54)</f>
        <v>117295</v>
      </c>
      <c r="E56" s="20"/>
      <c r="F56" s="5">
        <f>SUM(F54)</f>
        <v>33805</v>
      </c>
      <c r="G56" s="20"/>
      <c r="H56" s="5">
        <f>SUM(H54)</f>
        <v>0</v>
      </c>
      <c r="I56" s="20"/>
      <c r="J56" s="5">
        <f>SUM(J54)</f>
        <v>0</v>
      </c>
      <c r="K56" s="20"/>
      <c r="L56" s="5">
        <f>SUM(L54)</f>
        <v>0</v>
      </c>
      <c r="M56" s="20"/>
      <c r="N56" s="5">
        <f>SUM(N54)</f>
        <v>151100</v>
      </c>
      <c r="O56" s="39"/>
    </row>
    <row r="57" spans="1:15" x14ac:dyDescent="0.25">
      <c r="B57" s="20">
        <v>0</v>
      </c>
      <c r="C57" s="20"/>
      <c r="D57" s="2"/>
      <c r="E57" s="20"/>
      <c r="F57" s="2"/>
      <c r="G57" s="20"/>
      <c r="H57" s="2"/>
      <c r="I57" s="20"/>
      <c r="J57" s="2"/>
      <c r="K57" s="20"/>
      <c r="L57" s="2"/>
      <c r="M57" s="20"/>
      <c r="N57" s="2"/>
      <c r="O57" s="39"/>
    </row>
    <row r="58" spans="1:15" ht="9.75" customHeight="1" x14ac:dyDescent="0.25">
      <c r="B58" s="20">
        <v>0</v>
      </c>
      <c r="C58" s="20"/>
      <c r="D58" s="1"/>
      <c r="E58" s="20"/>
      <c r="F58" s="1"/>
      <c r="G58" s="20"/>
      <c r="H58" s="1"/>
      <c r="I58" s="20"/>
      <c r="J58" s="1"/>
      <c r="K58" s="20"/>
      <c r="L58" s="1"/>
      <c r="M58" s="20"/>
      <c r="N58" s="1"/>
    </row>
    <row r="59" spans="1:15" ht="18" x14ac:dyDescent="0.25">
      <c r="A59" s="22" t="s">
        <v>159</v>
      </c>
      <c r="B59" s="20">
        <v>0</v>
      </c>
      <c r="C59" s="20"/>
      <c r="D59" s="1"/>
      <c r="E59" s="20"/>
      <c r="F59" s="1"/>
      <c r="G59" s="20"/>
      <c r="H59" s="1"/>
      <c r="I59" s="20"/>
      <c r="J59" s="1"/>
      <c r="K59" s="20"/>
      <c r="L59" s="1"/>
      <c r="M59" s="20"/>
      <c r="N59" s="1"/>
    </row>
    <row r="60" spans="1:15" x14ac:dyDescent="0.25">
      <c r="A60" s="15" t="s">
        <v>6</v>
      </c>
      <c r="B60" s="20">
        <v>0</v>
      </c>
      <c r="C60" s="20"/>
      <c r="D60" s="1">
        <v>295220</v>
      </c>
      <c r="E60" s="20"/>
      <c r="F60" s="1">
        <v>318738</v>
      </c>
      <c r="G60" s="20"/>
      <c r="H60" s="2">
        <v>0</v>
      </c>
      <c r="I60" s="20"/>
      <c r="J60" s="2">
        <v>0</v>
      </c>
      <c r="K60" s="20"/>
      <c r="L60" s="2">
        <v>0</v>
      </c>
      <c r="M60" s="20"/>
      <c r="N60" s="1">
        <f>SUM(D60:M60)</f>
        <v>613958</v>
      </c>
    </row>
    <row r="61" spans="1:15" x14ac:dyDescent="0.25">
      <c r="A61" s="15" t="s">
        <v>5</v>
      </c>
      <c r="B61" s="20">
        <v>0</v>
      </c>
      <c r="C61" s="20"/>
      <c r="D61" s="1"/>
      <c r="E61" s="20"/>
      <c r="F61" s="1"/>
      <c r="G61" s="20"/>
      <c r="H61" s="1"/>
      <c r="I61" s="20"/>
      <c r="J61" s="1"/>
      <c r="K61" s="20"/>
      <c r="L61" s="1"/>
      <c r="M61" s="20"/>
      <c r="N61" s="1"/>
    </row>
    <row r="62" spans="1:15" x14ac:dyDescent="0.25">
      <c r="A62" s="15" t="s">
        <v>4</v>
      </c>
      <c r="B62" s="20">
        <v>0</v>
      </c>
      <c r="C62" s="20"/>
      <c r="D62" s="1">
        <v>1412</v>
      </c>
      <c r="E62" s="20"/>
      <c r="F62" s="2">
        <v>0</v>
      </c>
      <c r="G62" s="20"/>
      <c r="H62" s="1">
        <v>0</v>
      </c>
      <c r="I62" s="20"/>
      <c r="J62" s="2">
        <v>0</v>
      </c>
      <c r="K62" s="20"/>
      <c r="L62" s="2">
        <v>0</v>
      </c>
      <c r="M62" s="20"/>
      <c r="N62" s="1">
        <f>SUM(D62:M62)</f>
        <v>1412</v>
      </c>
    </row>
    <row r="63" spans="1:15" x14ac:dyDescent="0.25">
      <c r="A63" s="15" t="s">
        <v>3</v>
      </c>
      <c r="B63" s="20">
        <v>0</v>
      </c>
      <c r="C63" s="20"/>
      <c r="D63" s="1">
        <v>79149</v>
      </c>
      <c r="E63" s="20"/>
      <c r="F63" s="2">
        <v>13934</v>
      </c>
      <c r="G63" s="20"/>
      <c r="H63" s="2">
        <v>109113</v>
      </c>
      <c r="I63" s="20"/>
      <c r="J63" s="2">
        <v>37649</v>
      </c>
      <c r="K63" s="20"/>
      <c r="L63" s="1">
        <v>0</v>
      </c>
      <c r="M63" s="20"/>
      <c r="N63" s="1">
        <f>SUM(D63:M63)</f>
        <v>239845</v>
      </c>
    </row>
    <row r="64" spans="1:15" ht="16.5" customHeight="1" thickBot="1" x14ac:dyDescent="0.3">
      <c r="A64" s="15" t="s">
        <v>2</v>
      </c>
      <c r="B64" s="20">
        <v>0</v>
      </c>
      <c r="C64" s="20" t="s">
        <v>1</v>
      </c>
      <c r="D64" s="4">
        <f>SUM(D60:D63)</f>
        <v>375781</v>
      </c>
      <c r="E64" s="20" t="s">
        <v>1</v>
      </c>
      <c r="F64" s="4">
        <f>SUM(F60:F63)</f>
        <v>332672</v>
      </c>
      <c r="G64" s="20" t="s">
        <v>1</v>
      </c>
      <c r="H64" s="4">
        <f>SUM(H60:H63)</f>
        <v>109113</v>
      </c>
      <c r="I64" s="20" t="s">
        <v>1</v>
      </c>
      <c r="J64" s="4">
        <f>SUM(J60:J63)</f>
        <v>37649</v>
      </c>
      <c r="K64" s="20" t="s">
        <v>1</v>
      </c>
      <c r="L64" s="4">
        <f>SUM(L60:L63)</f>
        <v>0</v>
      </c>
      <c r="M64" s="20" t="s">
        <v>1</v>
      </c>
      <c r="N64" s="4">
        <f>SUM(N60:N63)</f>
        <v>855215</v>
      </c>
      <c r="O64" s="11" t="b">
        <f>N64=SUM(D64:L64)</f>
        <v>1</v>
      </c>
    </row>
    <row r="65" spans="1:14" ht="16.5" thickTop="1" x14ac:dyDescent="0.25">
      <c r="B65" s="20">
        <v>0</v>
      </c>
      <c r="C65" s="20"/>
      <c r="D65" s="2"/>
      <c r="E65" s="20"/>
      <c r="F65" s="2"/>
      <c r="G65" s="20"/>
      <c r="H65" s="2"/>
      <c r="I65" s="20"/>
      <c r="J65" s="2"/>
      <c r="K65" s="20"/>
      <c r="L65" s="2"/>
      <c r="M65" s="20"/>
      <c r="N65" s="2"/>
    </row>
    <row r="66" spans="1:14" ht="12.6" customHeight="1" x14ac:dyDescent="0.25">
      <c r="A66" s="15" t="s">
        <v>0</v>
      </c>
      <c r="B66" s="20">
        <v>0</v>
      </c>
      <c r="C66" s="20"/>
      <c r="D66" s="1"/>
      <c r="E66" s="20"/>
      <c r="F66" s="1"/>
      <c r="G66" s="20"/>
      <c r="H66" s="1"/>
      <c r="I66" s="20"/>
      <c r="J66" s="1"/>
      <c r="K66" s="20"/>
      <c r="L66" s="1"/>
      <c r="M66" s="20"/>
      <c r="N66" s="1"/>
    </row>
  </sheetData>
  <mergeCells count="5">
    <mergeCell ref="A1:N1"/>
    <mergeCell ref="A2:N2"/>
    <mergeCell ref="A3:N3"/>
    <mergeCell ref="A4:N4"/>
    <mergeCell ref="A5:N5"/>
  </mergeCells>
  <pageMargins left="0.25" right="0.25" top="0.75" bottom="0.75" header="0.3" footer="0.3"/>
  <pageSetup scale="6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C605E-F4D1-4CEF-8929-5FEFE0EB2BF9}">
  <sheetPr>
    <pageSetUpPr fitToPage="1"/>
  </sheetPr>
  <dimension ref="A1:S63"/>
  <sheetViews>
    <sheetView workbookViewId="0">
      <selection activeCell="A4" sqref="A4:XFD4"/>
    </sheetView>
  </sheetViews>
  <sheetFormatPr defaultColWidth="9.140625" defaultRowHeight="18" x14ac:dyDescent="0.25"/>
  <cols>
    <col min="1" max="1" width="67.85546875" style="25" customWidth="1"/>
    <col min="2" max="2" width="1.42578125" style="11" customWidth="1"/>
    <col min="3" max="3" width="14" style="11" customWidth="1"/>
    <col min="4" max="4" width="1.42578125" style="11" customWidth="1"/>
    <col min="5" max="5" width="14.28515625" style="11" customWidth="1"/>
    <col min="6" max="6" width="1.42578125" style="11" customWidth="1"/>
    <col min="7" max="7" width="12" style="11" customWidth="1"/>
    <col min="8" max="8" width="1.42578125" style="11" customWidth="1"/>
    <col min="9" max="9" width="12.28515625" style="11" customWidth="1"/>
    <col min="10" max="10" width="1.42578125" style="11" customWidth="1"/>
    <col min="11" max="11" width="12.85546875" style="11" customWidth="1"/>
    <col min="12" max="12" width="1.42578125" style="11" customWidth="1"/>
    <col min="13" max="13" width="14.42578125" style="11" customWidth="1"/>
    <col min="14" max="14" width="1.42578125" style="11" customWidth="1"/>
    <col min="15" max="15" width="12.7109375" style="11" customWidth="1"/>
    <col min="16" max="16" width="0.85546875" style="11" customWidth="1"/>
    <col min="17" max="17" width="16.140625" style="11" customWidth="1"/>
    <col min="18" max="18" width="1.140625" style="11" customWidth="1"/>
    <col min="19" max="19" width="15.140625" style="11" customWidth="1"/>
    <col min="20" max="16384" width="9.140625" style="11"/>
  </cols>
  <sheetData>
    <row r="1" spans="1:15" ht="20.25" x14ac:dyDescent="0.2">
      <c r="A1" s="43" t="s">
        <v>57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10"/>
      <c r="O1" s="10"/>
    </row>
    <row r="2" spans="1:15" ht="17.25" x14ac:dyDescent="0.2">
      <c r="A2" s="47" t="s">
        <v>92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23"/>
      <c r="O2" s="23"/>
    </row>
    <row r="3" spans="1:15" ht="17.45" customHeight="1" x14ac:dyDescent="0.25">
      <c r="A3" s="44" t="s">
        <v>208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12"/>
      <c r="O3" s="12"/>
    </row>
    <row r="4" spans="1:15" ht="15.75" x14ac:dyDescent="0.25">
      <c r="A4" s="48" t="s">
        <v>190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24"/>
      <c r="O4" s="24"/>
    </row>
    <row r="5" spans="1:15" ht="15.75" x14ac:dyDescent="0.25">
      <c r="A5" s="48" t="s">
        <v>54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24"/>
      <c r="O5" s="24"/>
    </row>
    <row r="6" spans="1:15" ht="24" customHeight="1" x14ac:dyDescent="0.25"/>
    <row r="7" spans="1:15" s="27" customFormat="1" ht="55.15" customHeight="1" x14ac:dyDescent="0.2">
      <c r="A7" s="26"/>
      <c r="C7" s="16" t="s">
        <v>53</v>
      </c>
      <c r="E7" s="16" t="s">
        <v>52</v>
      </c>
      <c r="G7" s="16" t="s">
        <v>51</v>
      </c>
      <c r="I7" s="16" t="s">
        <v>50</v>
      </c>
      <c r="K7" s="16" t="s">
        <v>188</v>
      </c>
      <c r="M7" s="16" t="s">
        <v>49</v>
      </c>
      <c r="O7" s="16" t="s">
        <v>48</v>
      </c>
    </row>
    <row r="8" spans="1:15" x14ac:dyDescent="0.25">
      <c r="A8" s="22" t="s">
        <v>160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</row>
    <row r="9" spans="1:15" ht="15.75" x14ac:dyDescent="0.25">
      <c r="A9" s="15" t="s">
        <v>196</v>
      </c>
      <c r="B9" s="20" t="s">
        <v>1</v>
      </c>
      <c r="C9" s="1">
        <v>0</v>
      </c>
      <c r="D9" s="20" t="s">
        <v>1</v>
      </c>
      <c r="E9" s="1">
        <v>0</v>
      </c>
      <c r="F9" s="20" t="s">
        <v>1</v>
      </c>
      <c r="G9" s="1">
        <v>65559</v>
      </c>
      <c r="H9" s="20" t="s">
        <v>1</v>
      </c>
      <c r="I9" s="1">
        <v>1142</v>
      </c>
      <c r="J9" s="20" t="s">
        <v>1</v>
      </c>
      <c r="K9" s="1">
        <v>1432</v>
      </c>
      <c r="L9" s="20" t="s">
        <v>1</v>
      </c>
      <c r="M9" s="1">
        <v>11941</v>
      </c>
      <c r="N9" s="20" t="s">
        <v>1</v>
      </c>
      <c r="O9" s="1">
        <f>SUM(C9:N9)</f>
        <v>80074</v>
      </c>
    </row>
    <row r="10" spans="1:15" ht="15.75" x14ac:dyDescent="0.25">
      <c r="A10" s="15" t="s">
        <v>90</v>
      </c>
      <c r="B10" s="20" t="s">
        <v>59</v>
      </c>
      <c r="C10" s="1">
        <v>2934</v>
      </c>
      <c r="D10" s="20"/>
      <c r="E10" s="1">
        <v>8477</v>
      </c>
      <c r="F10" s="20"/>
      <c r="G10" s="1">
        <v>0</v>
      </c>
      <c r="H10" s="20"/>
      <c r="I10" s="1">
        <v>0</v>
      </c>
      <c r="J10" s="20"/>
      <c r="K10" s="1">
        <v>0</v>
      </c>
      <c r="L10" s="20"/>
      <c r="M10" s="1">
        <v>0</v>
      </c>
      <c r="N10" s="20"/>
      <c r="O10" s="1">
        <f>SUM(C10:N10)</f>
        <v>11411</v>
      </c>
    </row>
    <row r="11" spans="1:15" ht="15.75" x14ac:dyDescent="0.25">
      <c r="A11" s="15" t="s">
        <v>89</v>
      </c>
      <c r="B11" s="20" t="s">
        <v>59</v>
      </c>
      <c r="C11" s="1">
        <v>8682</v>
      </c>
      <c r="D11" s="20"/>
      <c r="E11" s="1">
        <v>2363</v>
      </c>
      <c r="F11" s="20"/>
      <c r="G11" s="1">
        <v>0</v>
      </c>
      <c r="H11" s="20"/>
      <c r="I11" s="1">
        <v>0</v>
      </c>
      <c r="J11" s="20"/>
      <c r="K11" s="1">
        <v>0</v>
      </c>
      <c r="L11" s="20"/>
      <c r="M11" s="1">
        <v>0</v>
      </c>
      <c r="N11" s="20"/>
      <c r="O11" s="1">
        <f>SUM(C11:N11)</f>
        <v>11045</v>
      </c>
    </row>
    <row r="12" spans="1:15" ht="15.75" x14ac:dyDescent="0.25">
      <c r="A12" s="15" t="s">
        <v>191</v>
      </c>
      <c r="B12" s="20" t="s">
        <v>59</v>
      </c>
      <c r="C12" s="1"/>
      <c r="D12" s="20"/>
      <c r="E12" s="1"/>
      <c r="F12" s="20"/>
      <c r="G12" s="1"/>
      <c r="H12" s="20"/>
      <c r="I12" s="1"/>
      <c r="J12" s="20"/>
      <c r="K12" s="1"/>
      <c r="L12" s="20"/>
      <c r="M12" s="1"/>
      <c r="N12" s="20"/>
      <c r="O12" s="1"/>
    </row>
    <row r="13" spans="1:15" ht="15.75" x14ac:dyDescent="0.25">
      <c r="A13" s="15" t="s">
        <v>192</v>
      </c>
      <c r="B13" s="20" t="s">
        <v>59</v>
      </c>
      <c r="C13" s="1">
        <v>0</v>
      </c>
      <c r="D13" s="20"/>
      <c r="E13" s="1">
        <v>0</v>
      </c>
      <c r="F13" s="20"/>
      <c r="G13" s="1">
        <v>54822</v>
      </c>
      <c r="H13" s="20"/>
      <c r="I13" s="1">
        <v>0</v>
      </c>
      <c r="J13" s="20"/>
      <c r="K13" s="1">
        <v>197489</v>
      </c>
      <c r="L13" s="20"/>
      <c r="M13" s="1">
        <v>0</v>
      </c>
      <c r="N13" s="20"/>
      <c r="O13" s="1">
        <f>SUM(C13:N13)</f>
        <v>252311</v>
      </c>
    </row>
    <row r="14" spans="1:15" ht="20.25" customHeight="1" x14ac:dyDescent="0.25">
      <c r="A14" s="15" t="s">
        <v>88</v>
      </c>
      <c r="B14" s="20" t="s">
        <v>59</v>
      </c>
      <c r="C14" s="1"/>
      <c r="D14" s="20"/>
      <c r="E14" s="1"/>
      <c r="F14" s="20"/>
      <c r="G14" s="1"/>
      <c r="H14" s="20"/>
      <c r="I14" s="1"/>
      <c r="J14" s="20"/>
      <c r="K14" s="1"/>
      <c r="L14" s="20"/>
      <c r="M14" s="1"/>
      <c r="N14" s="20"/>
      <c r="O14" s="1"/>
    </row>
    <row r="15" spans="1:15" ht="18" customHeight="1" x14ac:dyDescent="0.25">
      <c r="A15" s="15" t="s">
        <v>87</v>
      </c>
      <c r="B15" s="20" t="s">
        <v>59</v>
      </c>
      <c r="C15" s="1">
        <v>23855</v>
      </c>
      <c r="D15" s="20"/>
      <c r="E15" s="1">
        <v>0</v>
      </c>
      <c r="F15" s="20"/>
      <c r="G15" s="1">
        <v>0</v>
      </c>
      <c r="H15" s="20"/>
      <c r="I15" s="1">
        <v>0</v>
      </c>
      <c r="J15" s="20"/>
      <c r="K15" s="1">
        <v>0</v>
      </c>
      <c r="L15" s="20"/>
      <c r="M15" s="1">
        <v>0</v>
      </c>
      <c r="N15" s="20"/>
      <c r="O15" s="1">
        <f>SUM(C15:N15)</f>
        <v>23855</v>
      </c>
    </row>
    <row r="16" spans="1:15" ht="15.75" x14ac:dyDescent="0.25">
      <c r="A16" s="15" t="s">
        <v>86</v>
      </c>
      <c r="B16" s="20" t="s">
        <v>59</v>
      </c>
      <c r="C16" s="1">
        <v>0</v>
      </c>
      <c r="D16" s="20"/>
      <c r="E16" s="2">
        <v>21602</v>
      </c>
      <c r="F16" s="20"/>
      <c r="G16" s="1">
        <v>0</v>
      </c>
      <c r="H16" s="20"/>
      <c r="I16" s="1">
        <v>0</v>
      </c>
      <c r="J16" s="20"/>
      <c r="K16" s="1">
        <v>0</v>
      </c>
      <c r="L16" s="20"/>
      <c r="M16" s="1">
        <v>0</v>
      </c>
      <c r="N16" s="20"/>
      <c r="O16" s="1">
        <f>SUM(C16:N16)</f>
        <v>21602</v>
      </c>
    </row>
    <row r="17" spans="1:19" ht="15.75" x14ac:dyDescent="0.25">
      <c r="A17" s="15" t="s">
        <v>85</v>
      </c>
      <c r="B17" s="20" t="s">
        <v>59</v>
      </c>
      <c r="C17" s="6">
        <f>SUM(C9:C16)</f>
        <v>35471</v>
      </c>
      <c r="D17" s="20"/>
      <c r="E17" s="6">
        <f>SUM(E9:E16)</f>
        <v>32442</v>
      </c>
      <c r="F17" s="20"/>
      <c r="G17" s="6">
        <f>SUM(G9:G16)</f>
        <v>120381</v>
      </c>
      <c r="H17" s="20"/>
      <c r="I17" s="6">
        <f>SUM(I9:I16)</f>
        <v>1142</v>
      </c>
      <c r="J17" s="20"/>
      <c r="K17" s="6">
        <f>SUM(K9:K16)</f>
        <v>198921</v>
      </c>
      <c r="L17" s="20"/>
      <c r="M17" s="6">
        <f>SUM(M9:M16)</f>
        <v>11941</v>
      </c>
      <c r="N17" s="20"/>
      <c r="O17" s="6">
        <f>SUM(O9:O16)</f>
        <v>400298</v>
      </c>
    </row>
    <row r="18" spans="1:19" x14ac:dyDescent="0.25">
      <c r="B18" s="20" t="s">
        <v>59</v>
      </c>
      <c r="C18" s="1"/>
      <c r="D18" s="20"/>
      <c r="E18" s="1"/>
      <c r="F18" s="20"/>
      <c r="G18" s="1"/>
      <c r="H18" s="20"/>
      <c r="I18" s="1"/>
      <c r="J18" s="20"/>
      <c r="K18" s="1"/>
      <c r="L18" s="20"/>
      <c r="M18" s="1"/>
      <c r="N18" s="20"/>
      <c r="O18" s="1"/>
      <c r="Q18" s="28"/>
      <c r="S18" s="28"/>
    </row>
    <row r="19" spans="1:19" x14ac:dyDescent="0.25">
      <c r="A19" s="22" t="s">
        <v>162</v>
      </c>
      <c r="B19" s="20" t="s">
        <v>59</v>
      </c>
      <c r="C19" s="1"/>
      <c r="D19" s="20"/>
      <c r="E19" s="1"/>
      <c r="F19" s="20"/>
      <c r="G19" s="1"/>
      <c r="H19" s="20"/>
      <c r="I19" s="1"/>
      <c r="J19" s="20"/>
      <c r="K19" s="1"/>
      <c r="L19" s="20"/>
      <c r="M19" s="1"/>
      <c r="N19" s="20"/>
      <c r="O19" s="1"/>
    </row>
    <row r="20" spans="1:19" ht="15.75" x14ac:dyDescent="0.25">
      <c r="A20" s="15" t="s">
        <v>193</v>
      </c>
      <c r="B20" s="20" t="s">
        <v>59</v>
      </c>
      <c r="C20" s="1">
        <v>0</v>
      </c>
      <c r="D20" s="20"/>
      <c r="E20" s="1">
        <v>0</v>
      </c>
      <c r="F20" s="20"/>
      <c r="G20" s="1">
        <v>6177</v>
      </c>
      <c r="H20" s="20"/>
      <c r="I20" s="1">
        <v>121</v>
      </c>
      <c r="J20" s="20"/>
      <c r="K20" s="1">
        <v>0</v>
      </c>
      <c r="L20" s="20"/>
      <c r="M20" s="1">
        <v>454</v>
      </c>
      <c r="N20" s="20"/>
      <c r="O20" s="1">
        <f t="shared" ref="O20:O26" si="0">SUM(C20:N20)</f>
        <v>6752</v>
      </c>
    </row>
    <row r="21" spans="1:19" ht="15.75" x14ac:dyDescent="0.25">
      <c r="A21" s="15" t="s">
        <v>84</v>
      </c>
      <c r="B21" s="20" t="s">
        <v>59</v>
      </c>
      <c r="C21" s="1">
        <v>8648</v>
      </c>
      <c r="D21" s="20"/>
      <c r="E21" s="1">
        <v>10903</v>
      </c>
      <c r="F21" s="20"/>
      <c r="G21" s="1">
        <v>0</v>
      </c>
      <c r="H21" s="20"/>
      <c r="I21" s="1">
        <v>0</v>
      </c>
      <c r="J21" s="20"/>
      <c r="K21" s="1">
        <v>0</v>
      </c>
      <c r="L21" s="20"/>
      <c r="M21" s="1">
        <v>695</v>
      </c>
      <c r="N21" s="20"/>
      <c r="O21" s="1">
        <f t="shared" si="0"/>
        <v>20246</v>
      </c>
    </row>
    <row r="22" spans="1:19" ht="15.75" x14ac:dyDescent="0.25">
      <c r="A22" s="15" t="s">
        <v>83</v>
      </c>
      <c r="B22" s="20" t="s">
        <v>59</v>
      </c>
      <c r="C22" s="1">
        <v>792</v>
      </c>
      <c r="D22" s="20"/>
      <c r="E22" s="1">
        <v>1515</v>
      </c>
      <c r="F22" s="20"/>
      <c r="G22" s="1">
        <v>0</v>
      </c>
      <c r="H22" s="20"/>
      <c r="I22" s="1">
        <v>0</v>
      </c>
      <c r="J22" s="20"/>
      <c r="K22" s="1">
        <v>0</v>
      </c>
      <c r="L22" s="20"/>
      <c r="M22" s="1">
        <v>0</v>
      </c>
      <c r="N22" s="20"/>
      <c r="O22" s="1">
        <f t="shared" si="0"/>
        <v>2307</v>
      </c>
    </row>
    <row r="23" spans="1:19" ht="15.75" x14ac:dyDescent="0.25">
      <c r="A23" s="15" t="s">
        <v>82</v>
      </c>
      <c r="B23" s="20" t="s">
        <v>59</v>
      </c>
      <c r="C23" s="1">
        <v>4286</v>
      </c>
      <c r="D23" s="20"/>
      <c r="E23" s="1">
        <v>0</v>
      </c>
      <c r="F23" s="20"/>
      <c r="G23" s="1">
        <v>0</v>
      </c>
      <c r="H23" s="20"/>
      <c r="I23" s="1">
        <v>0</v>
      </c>
      <c r="J23" s="20"/>
      <c r="K23" s="1">
        <v>0</v>
      </c>
      <c r="L23" s="20"/>
      <c r="M23" s="1">
        <v>620</v>
      </c>
      <c r="N23" s="20"/>
      <c r="O23" s="1">
        <f t="shared" si="0"/>
        <v>4906</v>
      </c>
    </row>
    <row r="24" spans="1:19" ht="15.75" x14ac:dyDescent="0.25">
      <c r="A24" s="15" t="s">
        <v>81</v>
      </c>
      <c r="B24" s="20" t="s">
        <v>59</v>
      </c>
      <c r="C24" s="1">
        <v>1700</v>
      </c>
      <c r="D24" s="20"/>
      <c r="E24" s="1">
        <v>0</v>
      </c>
      <c r="F24" s="20"/>
      <c r="G24" s="1">
        <v>0</v>
      </c>
      <c r="H24" s="20"/>
      <c r="I24" s="1">
        <v>0</v>
      </c>
      <c r="J24" s="20"/>
      <c r="K24" s="1">
        <v>0</v>
      </c>
      <c r="L24" s="20"/>
      <c r="M24" s="1">
        <v>0</v>
      </c>
      <c r="N24" s="20"/>
      <c r="O24" s="1">
        <f t="shared" si="0"/>
        <v>1700</v>
      </c>
    </row>
    <row r="25" spans="1:19" ht="15.75" x14ac:dyDescent="0.25">
      <c r="A25" s="15" t="s">
        <v>80</v>
      </c>
      <c r="B25" s="20" t="s">
        <v>59</v>
      </c>
      <c r="C25" s="1">
        <v>2067</v>
      </c>
      <c r="D25" s="20"/>
      <c r="E25" s="1">
        <v>0</v>
      </c>
      <c r="F25" s="20"/>
      <c r="G25" s="1">
        <v>0</v>
      </c>
      <c r="H25" s="20"/>
      <c r="I25" s="1">
        <v>0</v>
      </c>
      <c r="J25" s="20"/>
      <c r="K25" s="1">
        <v>0</v>
      </c>
      <c r="L25" s="20"/>
      <c r="M25" s="1">
        <v>0</v>
      </c>
      <c r="N25" s="20"/>
      <c r="O25" s="1">
        <f t="shared" si="0"/>
        <v>2067</v>
      </c>
    </row>
    <row r="26" spans="1:19" ht="15.75" x14ac:dyDescent="0.25">
      <c r="A26" s="15" t="s">
        <v>79</v>
      </c>
      <c r="B26" s="20" t="s">
        <v>59</v>
      </c>
      <c r="C26" s="1">
        <v>0</v>
      </c>
      <c r="D26" s="20"/>
      <c r="E26" s="1">
        <v>0</v>
      </c>
      <c r="F26" s="20"/>
      <c r="G26" s="1">
        <v>9000</v>
      </c>
      <c r="H26" s="20"/>
      <c r="I26" s="1">
        <v>0</v>
      </c>
      <c r="J26" s="20"/>
      <c r="K26" s="1">
        <v>0</v>
      </c>
      <c r="L26" s="20"/>
      <c r="M26" s="1">
        <v>0</v>
      </c>
      <c r="N26" s="20"/>
      <c r="O26" s="1">
        <f t="shared" si="0"/>
        <v>9000</v>
      </c>
    </row>
    <row r="27" spans="1:19" ht="15.75" x14ac:dyDescent="0.25">
      <c r="A27" s="15" t="s">
        <v>195</v>
      </c>
      <c r="B27" s="20" t="s">
        <v>59</v>
      </c>
      <c r="C27" s="1"/>
      <c r="D27" s="20"/>
      <c r="E27" s="1"/>
      <c r="F27" s="20"/>
      <c r="G27" s="1"/>
      <c r="H27" s="20"/>
      <c r="I27" s="1"/>
      <c r="J27" s="20"/>
      <c r="K27" s="1"/>
      <c r="L27" s="20"/>
      <c r="M27" s="1"/>
      <c r="N27" s="20"/>
      <c r="O27" s="1"/>
    </row>
    <row r="28" spans="1:19" ht="15.75" x14ac:dyDescent="0.25">
      <c r="A28" s="15" t="s">
        <v>78</v>
      </c>
      <c r="B28" s="20" t="s">
        <v>59</v>
      </c>
      <c r="C28" s="1">
        <v>0</v>
      </c>
      <c r="D28" s="20"/>
      <c r="E28" s="1">
        <v>0</v>
      </c>
      <c r="F28" s="20"/>
      <c r="G28" s="1">
        <v>8619</v>
      </c>
      <c r="H28" s="20"/>
      <c r="I28" s="1">
        <v>0</v>
      </c>
      <c r="J28" s="20"/>
      <c r="K28" s="1">
        <v>17</v>
      </c>
      <c r="L28" s="20"/>
      <c r="M28" s="1">
        <v>0</v>
      </c>
      <c r="N28" s="20"/>
      <c r="O28" s="1">
        <f>SUM(C28:N28)</f>
        <v>8636</v>
      </c>
    </row>
    <row r="29" spans="1:19" ht="15.75" x14ac:dyDescent="0.25">
      <c r="A29" s="15" t="s">
        <v>77</v>
      </c>
      <c r="B29" s="20" t="s">
        <v>59</v>
      </c>
      <c r="C29" s="1"/>
      <c r="D29" s="20"/>
      <c r="E29" s="1"/>
      <c r="F29" s="20"/>
      <c r="G29" s="1"/>
      <c r="H29" s="20"/>
      <c r="I29" s="1"/>
      <c r="J29" s="20"/>
      <c r="K29" s="1"/>
      <c r="L29" s="20"/>
      <c r="M29" s="1"/>
      <c r="N29" s="20"/>
      <c r="O29" s="1"/>
    </row>
    <row r="30" spans="1:19" ht="15.75" x14ac:dyDescent="0.25">
      <c r="A30" s="15" t="s">
        <v>76</v>
      </c>
      <c r="B30" s="20" t="s">
        <v>59</v>
      </c>
      <c r="C30" s="1">
        <v>0</v>
      </c>
      <c r="D30" s="20"/>
      <c r="E30" s="1">
        <v>0</v>
      </c>
      <c r="F30" s="20"/>
      <c r="G30" s="1">
        <v>4207</v>
      </c>
      <c r="H30" s="20"/>
      <c r="I30" s="1">
        <v>0</v>
      </c>
      <c r="J30" s="20"/>
      <c r="K30" s="1">
        <v>26653</v>
      </c>
      <c r="L30" s="20"/>
      <c r="M30" s="1">
        <v>0</v>
      </c>
      <c r="N30" s="20"/>
      <c r="O30" s="1">
        <f>SUM(C30:N30)</f>
        <v>30860</v>
      </c>
    </row>
    <row r="31" spans="1:19" ht="15.75" x14ac:dyDescent="0.25">
      <c r="A31" s="15" t="s">
        <v>75</v>
      </c>
      <c r="B31" s="20" t="s">
        <v>59</v>
      </c>
      <c r="C31" s="1"/>
      <c r="D31" s="20"/>
      <c r="E31" s="1"/>
      <c r="F31" s="20"/>
      <c r="G31" s="1"/>
      <c r="H31" s="20"/>
      <c r="I31" s="1"/>
      <c r="J31" s="20"/>
      <c r="K31" s="1"/>
      <c r="L31" s="20"/>
      <c r="M31" s="1"/>
      <c r="N31" s="20"/>
      <c r="O31" s="1"/>
    </row>
    <row r="32" spans="1:19" ht="15.75" x14ac:dyDescent="0.25">
      <c r="A32" s="15" t="s">
        <v>74</v>
      </c>
      <c r="B32" s="20" t="s">
        <v>59</v>
      </c>
      <c r="C32" s="1">
        <v>0</v>
      </c>
      <c r="D32" s="20"/>
      <c r="E32" s="1">
        <v>0</v>
      </c>
      <c r="F32" s="20"/>
      <c r="G32" s="1">
        <v>55650</v>
      </c>
      <c r="H32" s="20"/>
      <c r="I32" s="1">
        <v>169</v>
      </c>
      <c r="J32" s="20"/>
      <c r="K32" s="1">
        <v>0</v>
      </c>
      <c r="L32" s="20"/>
      <c r="M32" s="1">
        <v>0</v>
      </c>
      <c r="N32" s="20"/>
      <c r="O32" s="1">
        <f>SUM(C32:N32)</f>
        <v>55819</v>
      </c>
      <c r="S32" s="28"/>
    </row>
    <row r="33" spans="1:19" ht="15.75" x14ac:dyDescent="0.25">
      <c r="A33" s="15" t="s">
        <v>73</v>
      </c>
      <c r="B33" s="20" t="s">
        <v>59</v>
      </c>
      <c r="C33" s="1">
        <v>22848</v>
      </c>
      <c r="D33" s="20"/>
      <c r="E33" s="1">
        <v>25117</v>
      </c>
      <c r="F33" s="20"/>
      <c r="G33" s="1">
        <v>0</v>
      </c>
      <c r="H33" s="20"/>
      <c r="I33" s="1">
        <v>13</v>
      </c>
      <c r="J33" s="20"/>
      <c r="K33" s="1">
        <v>0</v>
      </c>
      <c r="L33" s="20"/>
      <c r="M33" s="1">
        <v>0</v>
      </c>
      <c r="N33" s="20"/>
      <c r="O33" s="1">
        <f>SUM(C33:N33)</f>
        <v>47978</v>
      </c>
    </row>
    <row r="34" spans="1:19" ht="15.75" x14ac:dyDescent="0.25">
      <c r="A34" s="15" t="s">
        <v>72</v>
      </c>
      <c r="B34" s="20" t="s">
        <v>59</v>
      </c>
      <c r="C34" s="1"/>
      <c r="D34" s="20"/>
      <c r="E34" s="1"/>
      <c r="F34" s="20"/>
      <c r="G34" s="1"/>
      <c r="H34" s="20"/>
      <c r="I34" s="1"/>
      <c r="J34" s="20"/>
      <c r="K34" s="1"/>
      <c r="L34" s="20"/>
      <c r="M34" s="1"/>
      <c r="N34" s="20"/>
      <c r="O34" s="1"/>
    </row>
    <row r="35" spans="1:19" ht="15.75" x14ac:dyDescent="0.25">
      <c r="A35" s="15" t="s">
        <v>71</v>
      </c>
      <c r="B35" s="20" t="s">
        <v>59</v>
      </c>
      <c r="C35" s="2">
        <v>1879</v>
      </c>
      <c r="D35" s="20"/>
      <c r="E35" s="2">
        <v>23063</v>
      </c>
      <c r="F35" s="20"/>
      <c r="G35" s="1">
        <v>0</v>
      </c>
      <c r="H35" s="20"/>
      <c r="I35" s="1">
        <v>0</v>
      </c>
      <c r="J35" s="20"/>
      <c r="K35" s="1">
        <v>0</v>
      </c>
      <c r="L35" s="20"/>
      <c r="M35" s="1">
        <v>0</v>
      </c>
      <c r="N35" s="20"/>
      <c r="O35" s="2">
        <f>SUM(C35:N35)</f>
        <v>24942</v>
      </c>
    </row>
    <row r="36" spans="1:19" ht="15.75" x14ac:dyDescent="0.25">
      <c r="A36" s="15" t="s">
        <v>70</v>
      </c>
      <c r="B36" s="20" t="s">
        <v>59</v>
      </c>
      <c r="C36" s="1">
        <v>0</v>
      </c>
      <c r="D36" s="20"/>
      <c r="E36" s="1">
        <v>0</v>
      </c>
      <c r="F36" s="20"/>
      <c r="G36" s="1">
        <v>0</v>
      </c>
      <c r="H36" s="20"/>
      <c r="I36" s="1">
        <v>6</v>
      </c>
      <c r="J36" s="20"/>
      <c r="K36" s="1">
        <v>0</v>
      </c>
      <c r="L36" s="20"/>
      <c r="M36" s="1">
        <v>0</v>
      </c>
      <c r="N36" s="20"/>
      <c r="O36" s="5">
        <f>SUM(C36:N36)</f>
        <v>6</v>
      </c>
      <c r="S36" s="28"/>
    </row>
    <row r="37" spans="1:19" ht="15.75" x14ac:dyDescent="0.25">
      <c r="A37" s="15" t="s">
        <v>69</v>
      </c>
      <c r="B37" s="20" t="s">
        <v>59</v>
      </c>
      <c r="C37" s="6">
        <f>SUM(C20:C36)</f>
        <v>42220</v>
      </c>
      <c r="D37" s="20"/>
      <c r="E37" s="6">
        <f>SUM(E20:E36)</f>
        <v>60598</v>
      </c>
      <c r="F37" s="20"/>
      <c r="G37" s="6">
        <f>SUM(G20:G36)</f>
        <v>83653</v>
      </c>
      <c r="H37" s="20"/>
      <c r="I37" s="6">
        <f>SUM(I20:I36)</f>
        <v>309</v>
      </c>
      <c r="J37" s="20"/>
      <c r="K37" s="6">
        <f>SUM(K20:K36)</f>
        <v>26670</v>
      </c>
      <c r="L37" s="20"/>
      <c r="M37" s="6">
        <f>SUM(M20:M36)</f>
        <v>1769</v>
      </c>
      <c r="N37" s="20"/>
      <c r="O37" s="5">
        <f>SUM(O20:O36)</f>
        <v>215219</v>
      </c>
    </row>
    <row r="38" spans="1:19" ht="15.75" x14ac:dyDescent="0.25">
      <c r="A38" s="15" t="s">
        <v>163</v>
      </c>
      <c r="B38" s="20" t="s">
        <v>59</v>
      </c>
      <c r="C38" s="5">
        <f>C17-C37</f>
        <v>-6749</v>
      </c>
      <c r="D38" s="20"/>
      <c r="E38" s="5">
        <f>E17-E37</f>
        <v>-28156</v>
      </c>
      <c r="F38" s="20"/>
      <c r="G38" s="5">
        <f>G17-G37</f>
        <v>36728</v>
      </c>
      <c r="H38" s="20"/>
      <c r="I38" s="5">
        <f>I17-I37</f>
        <v>833</v>
      </c>
      <c r="J38" s="20"/>
      <c r="K38" s="5">
        <f>K17-K37</f>
        <v>172251</v>
      </c>
      <c r="L38" s="20"/>
      <c r="M38" s="5">
        <f>M17-M37</f>
        <v>10172</v>
      </c>
      <c r="N38" s="20"/>
      <c r="O38" s="5">
        <f>O17-O37</f>
        <v>185079</v>
      </c>
    </row>
    <row r="39" spans="1:19" x14ac:dyDescent="0.25">
      <c r="B39" s="20" t="s">
        <v>59</v>
      </c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</row>
    <row r="40" spans="1:19" x14ac:dyDescent="0.25">
      <c r="A40" s="22" t="s">
        <v>164</v>
      </c>
      <c r="B40" s="20" t="s">
        <v>59</v>
      </c>
      <c r="C40" s="1"/>
      <c r="D40" s="20"/>
      <c r="E40" s="1"/>
      <c r="F40" s="20"/>
      <c r="G40" s="1"/>
      <c r="H40" s="20"/>
      <c r="I40" s="1"/>
      <c r="J40" s="20"/>
      <c r="K40" s="1"/>
      <c r="L40" s="20"/>
      <c r="M40" s="1"/>
      <c r="N40" s="20"/>
      <c r="O40" s="1"/>
    </row>
    <row r="41" spans="1:19" ht="15.75" x14ac:dyDescent="0.25">
      <c r="A41" s="15" t="s">
        <v>197</v>
      </c>
      <c r="B41" s="20" t="s">
        <v>59</v>
      </c>
      <c r="C41" s="1">
        <v>863</v>
      </c>
      <c r="D41" s="20"/>
      <c r="E41" s="1">
        <v>614</v>
      </c>
      <c r="F41" s="20"/>
      <c r="G41" s="2">
        <v>2030</v>
      </c>
      <c r="H41" s="20"/>
      <c r="I41" s="1">
        <v>114</v>
      </c>
      <c r="J41" s="20"/>
      <c r="K41" s="1">
        <v>0</v>
      </c>
      <c r="L41" s="20"/>
      <c r="M41" s="1">
        <v>0</v>
      </c>
      <c r="N41" s="20"/>
      <c r="O41" s="1">
        <f>SUM(C41:N41)</f>
        <v>3621</v>
      </c>
    </row>
    <row r="42" spans="1:19" ht="15.75" x14ac:dyDescent="0.25">
      <c r="A42" s="15" t="s">
        <v>68</v>
      </c>
      <c r="B42" s="20" t="s">
        <v>59</v>
      </c>
      <c r="C42" s="2">
        <v>269</v>
      </c>
      <c r="D42" s="20"/>
      <c r="E42" s="2">
        <v>0</v>
      </c>
      <c r="F42" s="20"/>
      <c r="G42" s="1">
        <v>0</v>
      </c>
      <c r="H42" s="20"/>
      <c r="I42" s="1">
        <v>0</v>
      </c>
      <c r="J42" s="20"/>
      <c r="K42" s="1">
        <v>0</v>
      </c>
      <c r="L42" s="20"/>
      <c r="M42" s="1">
        <v>0</v>
      </c>
      <c r="N42" s="20"/>
      <c r="O42" s="1">
        <f>SUM(C42:N42)</f>
        <v>269</v>
      </c>
    </row>
    <row r="43" spans="1:19" ht="15.75" x14ac:dyDescent="0.25">
      <c r="A43" s="15" t="s">
        <v>198</v>
      </c>
      <c r="B43" s="20" t="s">
        <v>59</v>
      </c>
      <c r="C43" s="5">
        <v>-649</v>
      </c>
      <c r="D43" s="20"/>
      <c r="E43" s="2">
        <v>-14</v>
      </c>
      <c r="F43" s="20"/>
      <c r="G43" s="1">
        <v>0</v>
      </c>
      <c r="H43" s="20"/>
      <c r="I43" s="1">
        <v>0</v>
      </c>
      <c r="J43" s="20"/>
      <c r="K43" s="1">
        <v>0</v>
      </c>
      <c r="L43" s="20"/>
      <c r="M43" s="1">
        <v>0</v>
      </c>
      <c r="N43" s="20"/>
      <c r="O43" s="1">
        <f>SUM(C43:N43)</f>
        <v>-663</v>
      </c>
    </row>
    <row r="44" spans="1:19" ht="15.75" x14ac:dyDescent="0.25">
      <c r="A44" s="15" t="s">
        <v>199</v>
      </c>
      <c r="B44" s="20" t="s">
        <v>59</v>
      </c>
      <c r="C44" s="6">
        <f>SUM(C41:C43)</f>
        <v>483</v>
      </c>
      <c r="D44" s="20"/>
      <c r="E44" s="6">
        <f>SUM(E41:E43)</f>
        <v>600</v>
      </c>
      <c r="F44" s="20"/>
      <c r="G44" s="6">
        <f>SUM(G41:G43)</f>
        <v>2030</v>
      </c>
      <c r="H44" s="20"/>
      <c r="I44" s="6">
        <f>SUM(I41:I43)</f>
        <v>114</v>
      </c>
      <c r="J44" s="20"/>
      <c r="K44" s="6">
        <f>SUM(K41:K43)</f>
        <v>0</v>
      </c>
      <c r="L44" s="20"/>
      <c r="M44" s="6">
        <f>SUM(M41:M43)</f>
        <v>0</v>
      </c>
      <c r="N44" s="20"/>
      <c r="O44" s="6">
        <f>SUM(O41:O43)</f>
        <v>3227</v>
      </c>
    </row>
    <row r="45" spans="1:19" ht="15.75" x14ac:dyDescent="0.25">
      <c r="A45" s="15" t="s">
        <v>165</v>
      </c>
      <c r="B45" s="20" t="s">
        <v>59</v>
      </c>
      <c r="C45" s="2"/>
      <c r="D45" s="20"/>
      <c r="E45" s="2"/>
      <c r="F45" s="20"/>
      <c r="G45" s="2"/>
      <c r="H45" s="20"/>
      <c r="I45" s="2"/>
      <c r="J45" s="20"/>
      <c r="K45" s="2"/>
      <c r="L45" s="20"/>
      <c r="M45" s="2"/>
      <c r="N45" s="20"/>
      <c r="O45" s="2"/>
    </row>
    <row r="46" spans="1:19" ht="15.75" x14ac:dyDescent="0.25">
      <c r="A46" s="15" t="s">
        <v>67</v>
      </c>
      <c r="B46" s="20" t="s">
        <v>59</v>
      </c>
      <c r="C46" s="5">
        <f>C38+C44</f>
        <v>-6266</v>
      </c>
      <c r="D46" s="20"/>
      <c r="E46" s="5">
        <f>E38+E44</f>
        <v>-27556</v>
      </c>
      <c r="F46" s="20"/>
      <c r="G46" s="5">
        <f>G38+G44</f>
        <v>38758</v>
      </c>
      <c r="H46" s="20"/>
      <c r="I46" s="5">
        <f>I38+I44</f>
        <v>947</v>
      </c>
      <c r="J46" s="20"/>
      <c r="K46" s="5">
        <f>K38+K44</f>
        <v>172251</v>
      </c>
      <c r="L46" s="20"/>
      <c r="M46" s="5">
        <f>M38+M44</f>
        <v>10172</v>
      </c>
      <c r="N46" s="20"/>
      <c r="O46" s="5">
        <f>O38+O44</f>
        <v>188306</v>
      </c>
    </row>
    <row r="47" spans="1:19" x14ac:dyDescent="0.25">
      <c r="B47" s="20" t="s">
        <v>59</v>
      </c>
      <c r="C47" s="2"/>
      <c r="D47" s="20"/>
      <c r="E47" s="2"/>
      <c r="F47" s="20"/>
      <c r="G47" s="2"/>
      <c r="H47" s="20"/>
      <c r="I47" s="2"/>
      <c r="J47" s="20"/>
      <c r="K47" s="2"/>
      <c r="L47" s="20"/>
      <c r="M47" s="2"/>
      <c r="N47" s="20"/>
      <c r="O47" s="2"/>
    </row>
    <row r="48" spans="1:19" x14ac:dyDescent="0.25">
      <c r="A48" s="22" t="s">
        <v>166</v>
      </c>
      <c r="B48" s="20" t="s">
        <v>59</v>
      </c>
      <c r="C48" s="2"/>
      <c r="D48" s="20"/>
      <c r="E48" s="2"/>
      <c r="F48" s="20"/>
      <c r="G48" s="2"/>
      <c r="H48" s="20"/>
      <c r="I48" s="2"/>
      <c r="J48" s="20"/>
      <c r="K48" s="2"/>
      <c r="L48" s="20"/>
      <c r="M48" s="2"/>
      <c r="N48" s="20"/>
      <c r="O48" s="2"/>
    </row>
    <row r="49" spans="1:15" ht="15.75" x14ac:dyDescent="0.25">
      <c r="A49" s="15" t="s">
        <v>66</v>
      </c>
      <c r="B49" s="20" t="s">
        <v>59</v>
      </c>
      <c r="C49" s="1"/>
      <c r="D49" s="20"/>
      <c r="E49" s="1"/>
      <c r="F49" s="20"/>
      <c r="G49" s="1"/>
      <c r="H49" s="20"/>
      <c r="I49" s="1"/>
      <c r="J49" s="20"/>
      <c r="K49" s="1"/>
      <c r="L49" s="20"/>
      <c r="M49" s="1"/>
      <c r="N49" s="20"/>
      <c r="O49" s="1"/>
    </row>
    <row r="50" spans="1:15" ht="15.75" x14ac:dyDescent="0.25">
      <c r="A50" s="15" t="s">
        <v>65</v>
      </c>
      <c r="B50" s="20" t="s">
        <v>59</v>
      </c>
      <c r="C50" s="1">
        <v>0</v>
      </c>
      <c r="D50" s="20"/>
      <c r="E50" s="1">
        <v>32063</v>
      </c>
      <c r="F50" s="20"/>
      <c r="G50" s="1">
        <v>0</v>
      </c>
      <c r="H50" s="20"/>
      <c r="I50" s="1">
        <v>0</v>
      </c>
      <c r="J50" s="20"/>
      <c r="K50" s="1">
        <v>0</v>
      </c>
      <c r="L50" s="20"/>
      <c r="M50" s="1">
        <v>0</v>
      </c>
      <c r="N50" s="20"/>
      <c r="O50" s="1">
        <f>SUM(C50:N50)</f>
        <v>32063</v>
      </c>
    </row>
    <row r="51" spans="1:15" ht="15.75" x14ac:dyDescent="0.25">
      <c r="A51" s="15" t="s">
        <v>64</v>
      </c>
      <c r="B51" s="20" t="s">
        <v>59</v>
      </c>
      <c r="C51" s="1">
        <v>0</v>
      </c>
      <c r="D51" s="20"/>
      <c r="E51" s="1">
        <v>4448</v>
      </c>
      <c r="F51" s="20"/>
      <c r="G51" s="1">
        <v>0</v>
      </c>
      <c r="H51" s="20"/>
      <c r="I51" s="1">
        <v>0</v>
      </c>
      <c r="J51" s="20"/>
      <c r="K51" s="1">
        <v>0</v>
      </c>
      <c r="L51" s="20"/>
      <c r="M51" s="1">
        <v>0</v>
      </c>
      <c r="N51" s="20"/>
      <c r="O51" s="1">
        <f>SUM(C51:N51)</f>
        <v>4448</v>
      </c>
    </row>
    <row r="52" spans="1:15" ht="15.75" x14ac:dyDescent="0.25">
      <c r="A52" s="15" t="s">
        <v>200</v>
      </c>
      <c r="B52" s="20" t="s">
        <v>59</v>
      </c>
      <c r="C52" s="2">
        <v>0</v>
      </c>
      <c r="D52" s="20"/>
      <c r="E52" s="2">
        <v>0</v>
      </c>
      <c r="F52" s="20"/>
      <c r="G52" s="2">
        <v>0</v>
      </c>
      <c r="H52" s="20"/>
      <c r="I52" s="2">
        <v>0</v>
      </c>
      <c r="J52" s="20"/>
      <c r="K52" s="2">
        <v>0</v>
      </c>
      <c r="L52" s="20"/>
      <c r="M52" s="2">
        <v>-10172</v>
      </c>
      <c r="N52" s="20"/>
      <c r="O52" s="1">
        <f>SUM(C52:N52)</f>
        <v>-10172</v>
      </c>
    </row>
    <row r="53" spans="1:15" ht="15.75" x14ac:dyDescent="0.25">
      <c r="A53" s="15" t="s">
        <v>63</v>
      </c>
      <c r="B53" s="20" t="s">
        <v>59</v>
      </c>
      <c r="C53" s="1">
        <v>0</v>
      </c>
      <c r="D53" s="20"/>
      <c r="E53" s="1">
        <v>0</v>
      </c>
      <c r="F53" s="20"/>
      <c r="G53" s="1">
        <v>38596</v>
      </c>
      <c r="H53" s="20"/>
      <c r="I53" s="1">
        <v>0</v>
      </c>
      <c r="J53" s="20"/>
      <c r="K53" s="1">
        <v>0</v>
      </c>
      <c r="L53" s="20"/>
      <c r="M53" s="1">
        <v>0</v>
      </c>
      <c r="N53" s="20"/>
      <c r="O53" s="1">
        <f>SUM(C53:N53)</f>
        <v>38596</v>
      </c>
    </row>
    <row r="54" spans="1:15" ht="15.75" x14ac:dyDescent="0.25">
      <c r="A54" s="15" t="s">
        <v>62</v>
      </c>
      <c r="B54" s="20" t="s">
        <v>59</v>
      </c>
      <c r="C54" s="1">
        <v>0</v>
      </c>
      <c r="D54" s="20"/>
      <c r="E54" s="1">
        <v>0</v>
      </c>
      <c r="F54" s="20"/>
      <c r="G54" s="1">
        <v>0</v>
      </c>
      <c r="H54" s="20"/>
      <c r="I54" s="1">
        <v>-38596</v>
      </c>
      <c r="J54" s="20"/>
      <c r="K54" s="1">
        <v>0</v>
      </c>
      <c r="L54" s="20"/>
      <c r="M54" s="1">
        <v>0</v>
      </c>
      <c r="N54" s="20"/>
      <c r="O54" s="1">
        <f>SUM(C54:N54)</f>
        <v>-38596</v>
      </c>
    </row>
    <row r="55" spans="1:15" ht="15.75" x14ac:dyDescent="0.25">
      <c r="A55" s="15" t="s">
        <v>61</v>
      </c>
      <c r="B55" s="20" t="s">
        <v>59</v>
      </c>
      <c r="C55" s="7">
        <f>SUM(C46:C54)</f>
        <v>-6266</v>
      </c>
      <c r="D55" s="20"/>
      <c r="E55" s="7">
        <f>SUM(E46:E54)</f>
        <v>8955</v>
      </c>
      <c r="F55" s="20"/>
      <c r="G55" s="7">
        <f>SUM(G46:G54)</f>
        <v>77354</v>
      </c>
      <c r="H55" s="20"/>
      <c r="I55" s="7">
        <f>SUM(I46:I54)</f>
        <v>-37649</v>
      </c>
      <c r="J55" s="20"/>
      <c r="K55" s="7">
        <f>SUM(K46:K54)</f>
        <v>172251</v>
      </c>
      <c r="L55" s="20"/>
      <c r="M55" s="7">
        <f>SUM(M46:M54)</f>
        <v>0</v>
      </c>
      <c r="N55" s="20"/>
      <c r="O55" s="7">
        <f>SUM(O46:O54)</f>
        <v>214645</v>
      </c>
    </row>
    <row r="56" spans="1:15" ht="15.75" x14ac:dyDescent="0.25">
      <c r="A56" s="15" t="s">
        <v>201</v>
      </c>
      <c r="B56" s="20" t="s">
        <v>59</v>
      </c>
      <c r="C56" s="29">
        <v>375781</v>
      </c>
      <c r="D56" s="20"/>
      <c r="E56" s="30">
        <v>332672</v>
      </c>
      <c r="F56" s="20"/>
      <c r="G56" s="29">
        <v>109113</v>
      </c>
      <c r="H56" s="20"/>
      <c r="I56" s="29">
        <v>37649</v>
      </c>
      <c r="J56" s="20"/>
      <c r="K56" s="29">
        <v>0</v>
      </c>
      <c r="L56" s="20"/>
      <c r="M56" s="2">
        <v>0</v>
      </c>
      <c r="N56" s="20"/>
      <c r="O56" s="2">
        <f>SUM(C56:N56)</f>
        <v>855215</v>
      </c>
    </row>
    <row r="57" spans="1:15" ht="15.75" x14ac:dyDescent="0.25">
      <c r="A57" s="15" t="s">
        <v>194</v>
      </c>
      <c r="B57" s="20"/>
      <c r="C57" s="29">
        <v>0</v>
      </c>
      <c r="D57" s="20"/>
      <c r="E57" s="30">
        <v>225</v>
      </c>
      <c r="F57" s="20"/>
      <c r="G57" s="29">
        <v>0</v>
      </c>
      <c r="H57" s="20"/>
      <c r="I57" s="29">
        <v>0</v>
      </c>
      <c r="J57" s="20"/>
      <c r="K57" s="29">
        <v>0</v>
      </c>
      <c r="L57" s="20"/>
      <c r="M57" s="2">
        <v>0</v>
      </c>
      <c r="N57" s="20"/>
      <c r="O57" s="2">
        <f>SUM(C57:N57)</f>
        <v>225</v>
      </c>
    </row>
    <row r="58" spans="1:15" ht="15.75" x14ac:dyDescent="0.25">
      <c r="A58" s="15" t="s">
        <v>202</v>
      </c>
      <c r="B58" s="20" t="s">
        <v>59</v>
      </c>
      <c r="C58" s="29">
        <f>C56+C57</f>
        <v>375781</v>
      </c>
      <c r="D58" s="20"/>
      <c r="E58" s="29">
        <f>E56+E57</f>
        <v>332897</v>
      </c>
      <c r="F58" s="20"/>
      <c r="G58" s="29">
        <f>G56+G57</f>
        <v>109113</v>
      </c>
      <c r="H58" s="20"/>
      <c r="I58" s="29">
        <f>I56+I57</f>
        <v>37649</v>
      </c>
      <c r="J58" s="20"/>
      <c r="K58" s="29">
        <f>K56+K57</f>
        <v>0</v>
      </c>
      <c r="L58" s="20"/>
      <c r="M58" s="29">
        <f>M56+M57</f>
        <v>0</v>
      </c>
      <c r="N58" s="20"/>
      <c r="O58" s="2">
        <f>SUM(C58:M58)</f>
        <v>855440</v>
      </c>
    </row>
    <row r="59" spans="1:15" ht="16.5" thickBot="1" x14ac:dyDescent="0.3">
      <c r="A59" s="15" t="s">
        <v>58</v>
      </c>
      <c r="B59" s="20" t="s">
        <v>1</v>
      </c>
      <c r="C59" s="31">
        <f>C55+C58</f>
        <v>369515</v>
      </c>
      <c r="D59" s="20" t="s">
        <v>1</v>
      </c>
      <c r="E59" s="31">
        <f>E55+E58</f>
        <v>341852</v>
      </c>
      <c r="F59" s="20" t="s">
        <v>1</v>
      </c>
      <c r="G59" s="31">
        <f>G55+G58</f>
        <v>186467</v>
      </c>
      <c r="H59" s="20" t="s">
        <v>1</v>
      </c>
      <c r="I59" s="31">
        <f>I55+I58</f>
        <v>0</v>
      </c>
      <c r="J59" s="20" t="s">
        <v>1</v>
      </c>
      <c r="K59" s="31">
        <f>K55+K58</f>
        <v>172251</v>
      </c>
      <c r="L59" s="20" t="s">
        <v>1</v>
      </c>
      <c r="M59" s="31">
        <f>M55+M58</f>
        <v>0</v>
      </c>
      <c r="N59" s="20" t="s">
        <v>1</v>
      </c>
      <c r="O59" s="4">
        <f>O55+O58</f>
        <v>1070085</v>
      </c>
    </row>
    <row r="60" spans="1:15" ht="18.75" thickTop="1" x14ac:dyDescent="0.25">
      <c r="C60" s="20"/>
      <c r="E60" s="20"/>
      <c r="G60" s="20"/>
      <c r="I60" s="20"/>
      <c r="K60" s="20"/>
      <c r="M60" s="20"/>
      <c r="O60" s="20"/>
    </row>
    <row r="61" spans="1:15" ht="15.75" x14ac:dyDescent="0.25">
      <c r="A61" s="15" t="s">
        <v>0</v>
      </c>
    </row>
    <row r="62" spans="1:15" x14ac:dyDescent="0.25">
      <c r="E62" s="32"/>
    </row>
    <row r="63" spans="1:15" x14ac:dyDescent="0.25">
      <c r="E63" s="32"/>
    </row>
  </sheetData>
  <mergeCells count="5">
    <mergeCell ref="A1:M1"/>
    <mergeCell ref="A2:M2"/>
    <mergeCell ref="A3:M3"/>
    <mergeCell ref="A4:M4"/>
    <mergeCell ref="A5:M5"/>
  </mergeCells>
  <conditionalFormatting sqref="C20:O29 C30:J30 L30:O30 C31:O36">
    <cfRule type="cellIs" dxfId="1" priority="1" operator="lessThan">
      <formula>0</formula>
    </cfRule>
  </conditionalFormatting>
  <pageMargins left="0.75" right="0.25" top="0.5" bottom="0.5" header="0.3" footer="0.3"/>
  <pageSetup scale="61" orientation="portrait" r:id="rId1"/>
  <rowBreaks count="1" manualBreakCount="1">
    <brk id="4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D5D85-D696-4D14-A137-8B19282BE0AE}">
  <sheetPr>
    <pageSetUpPr fitToPage="1"/>
  </sheetPr>
  <dimension ref="A1:N55"/>
  <sheetViews>
    <sheetView workbookViewId="0">
      <selection activeCell="A4" sqref="A4:XFD4"/>
    </sheetView>
  </sheetViews>
  <sheetFormatPr defaultColWidth="9.140625" defaultRowHeight="18" x14ac:dyDescent="0.25"/>
  <cols>
    <col min="1" max="1" width="51.42578125" style="25" customWidth="1"/>
    <col min="2" max="2" width="1.42578125" style="11" customWidth="1"/>
    <col min="3" max="3" width="14" style="11" customWidth="1"/>
    <col min="4" max="4" width="1.42578125" style="11" customWidth="1"/>
    <col min="5" max="5" width="14.28515625" style="11" customWidth="1"/>
    <col min="6" max="6" width="1.42578125" style="11" customWidth="1"/>
    <col min="7" max="7" width="12" style="11" customWidth="1"/>
    <col min="8" max="8" width="1.42578125" style="11" customWidth="1"/>
    <col min="9" max="9" width="12.28515625" style="11" customWidth="1"/>
    <col min="10" max="10" width="1.42578125" style="11" customWidth="1"/>
    <col min="11" max="11" width="14.7109375" style="11" customWidth="1"/>
    <col min="12" max="12" width="1.42578125" style="11" customWidth="1"/>
    <col min="13" max="13" width="14.42578125" style="11" customWidth="1"/>
    <col min="14" max="14" width="1.42578125" style="11" customWidth="1"/>
    <col min="15" max="16384" width="9.140625" style="11"/>
  </cols>
  <sheetData>
    <row r="1" spans="1:14" ht="20.25" x14ac:dyDescent="0.2">
      <c r="A1" s="43" t="s">
        <v>57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10"/>
    </row>
    <row r="2" spans="1:14" ht="17.25" x14ac:dyDescent="0.2">
      <c r="A2" s="47" t="s">
        <v>92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23"/>
    </row>
    <row r="3" spans="1:14" ht="17.45" customHeight="1" x14ac:dyDescent="0.25">
      <c r="A3" s="44" t="s">
        <v>208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12"/>
    </row>
    <row r="4" spans="1:14" ht="15.75" x14ac:dyDescent="0.25">
      <c r="A4" s="48" t="s">
        <v>91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24"/>
    </row>
    <row r="5" spans="1:14" ht="15.75" x14ac:dyDescent="0.25">
      <c r="A5" s="48" t="s">
        <v>54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24"/>
    </row>
    <row r="6" spans="1:14" ht="24" customHeight="1" x14ac:dyDescent="0.25"/>
    <row r="7" spans="1:14" s="27" customFormat="1" ht="55.15" customHeight="1" x14ac:dyDescent="0.2">
      <c r="A7" s="26"/>
      <c r="C7" s="16" t="s">
        <v>53</v>
      </c>
      <c r="E7" s="16" t="s">
        <v>52</v>
      </c>
      <c r="G7" s="16" t="s">
        <v>51</v>
      </c>
      <c r="I7" s="16" t="s">
        <v>50</v>
      </c>
      <c r="K7" s="16" t="s">
        <v>49</v>
      </c>
      <c r="M7" s="16" t="s">
        <v>48</v>
      </c>
    </row>
    <row r="8" spans="1:14" x14ac:dyDescent="0.25">
      <c r="A8" s="22" t="s">
        <v>160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</row>
    <row r="9" spans="1:14" ht="15.75" x14ac:dyDescent="0.25">
      <c r="A9" s="15" t="s">
        <v>211</v>
      </c>
      <c r="B9" s="20" t="s">
        <v>1</v>
      </c>
      <c r="C9" s="1">
        <v>0</v>
      </c>
      <c r="D9" s="20" t="s">
        <v>1</v>
      </c>
      <c r="E9" s="1">
        <v>0</v>
      </c>
      <c r="F9" s="20" t="s">
        <v>1</v>
      </c>
      <c r="G9" s="1">
        <v>115790</v>
      </c>
      <c r="H9" s="20" t="s">
        <v>1</v>
      </c>
      <c r="I9" s="1">
        <v>4210</v>
      </c>
      <c r="J9" s="20" t="s">
        <v>1</v>
      </c>
      <c r="K9" s="1">
        <v>12999</v>
      </c>
      <c r="L9" s="20" t="s">
        <v>1</v>
      </c>
      <c r="M9" s="1">
        <f>SUM(C9:L9)</f>
        <v>132999</v>
      </c>
    </row>
    <row r="10" spans="1:14" ht="15.75" x14ac:dyDescent="0.25">
      <c r="A10" s="15" t="s">
        <v>90</v>
      </c>
      <c r="B10" s="20" t="s">
        <v>59</v>
      </c>
      <c r="C10" s="1">
        <v>1466</v>
      </c>
      <c r="D10" s="20"/>
      <c r="E10" s="1">
        <v>7438</v>
      </c>
      <c r="F10" s="20"/>
      <c r="G10" s="1">
        <v>0</v>
      </c>
      <c r="H10" s="20"/>
      <c r="I10" s="1">
        <v>0</v>
      </c>
      <c r="J10" s="20"/>
      <c r="K10" s="1">
        <v>0</v>
      </c>
      <c r="L10" s="20"/>
      <c r="M10" s="1">
        <f>SUM(C10:L10)</f>
        <v>8904</v>
      </c>
    </row>
    <row r="11" spans="1:14" ht="15.75" x14ac:dyDescent="0.25">
      <c r="A11" s="15" t="s">
        <v>89</v>
      </c>
      <c r="B11" s="20" t="s">
        <v>59</v>
      </c>
      <c r="C11" s="1">
        <v>8542</v>
      </c>
      <c r="D11" s="20"/>
      <c r="E11" s="1">
        <v>2036</v>
      </c>
      <c r="F11" s="20"/>
      <c r="G11" s="1">
        <v>0</v>
      </c>
      <c r="H11" s="20"/>
      <c r="I11" s="1">
        <v>0</v>
      </c>
      <c r="J11" s="20"/>
      <c r="K11" s="1">
        <v>0</v>
      </c>
      <c r="L11" s="20"/>
      <c r="M11" s="1">
        <f>SUM(C11:L11)</f>
        <v>10578</v>
      </c>
    </row>
    <row r="12" spans="1:14" ht="20.25" customHeight="1" x14ac:dyDescent="0.25">
      <c r="A12" s="15" t="s">
        <v>88</v>
      </c>
      <c r="B12" s="20" t="s">
        <v>59</v>
      </c>
      <c r="C12" s="1"/>
      <c r="D12" s="20"/>
      <c r="E12" s="1"/>
      <c r="F12" s="20"/>
      <c r="G12" s="1"/>
      <c r="H12" s="20"/>
      <c r="I12" s="1"/>
      <c r="J12" s="20"/>
      <c r="K12" s="1"/>
      <c r="L12" s="20"/>
      <c r="M12" s="1"/>
    </row>
    <row r="13" spans="1:14" ht="18" customHeight="1" x14ac:dyDescent="0.25">
      <c r="A13" s="15" t="s">
        <v>87</v>
      </c>
      <c r="B13" s="20" t="s">
        <v>59</v>
      </c>
      <c r="C13" s="1">
        <v>22993</v>
      </c>
      <c r="D13" s="20"/>
      <c r="E13" s="1">
        <v>0</v>
      </c>
      <c r="F13" s="20"/>
      <c r="G13" s="1">
        <v>0</v>
      </c>
      <c r="H13" s="20"/>
      <c r="I13" s="1">
        <v>0</v>
      </c>
      <c r="J13" s="20"/>
      <c r="K13" s="1">
        <v>0</v>
      </c>
      <c r="L13" s="20"/>
      <c r="M13" s="1">
        <f>SUM(C13:L13)</f>
        <v>22993</v>
      </c>
    </row>
    <row r="14" spans="1:14" ht="15.75" x14ac:dyDescent="0.25">
      <c r="A14" s="15" t="s">
        <v>161</v>
      </c>
      <c r="B14" s="20" t="s">
        <v>59</v>
      </c>
      <c r="C14" s="1"/>
      <c r="D14" s="20"/>
      <c r="E14" s="1"/>
      <c r="F14" s="20"/>
      <c r="G14" s="1"/>
      <c r="H14" s="20"/>
      <c r="I14" s="1"/>
      <c r="J14" s="20"/>
      <c r="K14" s="1"/>
      <c r="L14" s="20"/>
      <c r="M14" s="1"/>
    </row>
    <row r="15" spans="1:14" ht="15.75" x14ac:dyDescent="0.25">
      <c r="A15" s="15" t="s">
        <v>78</v>
      </c>
      <c r="B15" s="20" t="s">
        <v>59</v>
      </c>
      <c r="C15" s="1">
        <v>0</v>
      </c>
      <c r="D15" s="20"/>
      <c r="E15" s="1">
        <v>0</v>
      </c>
      <c r="F15" s="20"/>
      <c r="G15" s="1">
        <v>293764</v>
      </c>
      <c r="H15" s="20"/>
      <c r="I15" s="1">
        <v>70</v>
      </c>
      <c r="J15" s="20"/>
      <c r="K15" s="1">
        <v>0</v>
      </c>
      <c r="L15" s="20"/>
      <c r="M15" s="1">
        <f>SUM(C15:L15)</f>
        <v>293834</v>
      </c>
    </row>
    <row r="16" spans="1:14" ht="15.75" x14ac:dyDescent="0.25">
      <c r="A16" s="15" t="s">
        <v>86</v>
      </c>
      <c r="B16" s="20" t="s">
        <v>59</v>
      </c>
      <c r="C16" s="1">
        <v>0</v>
      </c>
      <c r="D16" s="20"/>
      <c r="E16" s="2">
        <v>19754</v>
      </c>
      <c r="F16" s="20"/>
      <c r="G16" s="1">
        <v>0</v>
      </c>
      <c r="H16" s="20"/>
      <c r="I16" s="1">
        <v>0</v>
      </c>
      <c r="J16" s="20"/>
      <c r="K16" s="1">
        <v>0</v>
      </c>
      <c r="L16" s="20"/>
      <c r="M16" s="1">
        <f>SUM(C16:L16)</f>
        <v>19754</v>
      </c>
    </row>
    <row r="17" spans="1:14" ht="15.75" x14ac:dyDescent="0.25">
      <c r="A17" s="15" t="s">
        <v>85</v>
      </c>
      <c r="B17" s="20" t="s">
        <v>59</v>
      </c>
      <c r="C17" s="6">
        <f>SUM(C9:C16)</f>
        <v>33001</v>
      </c>
      <c r="D17" s="20"/>
      <c r="E17" s="6">
        <f>SUM(E9:E16)</f>
        <v>29228</v>
      </c>
      <c r="F17" s="20"/>
      <c r="G17" s="6">
        <f>SUM(G9:G16)</f>
        <v>409554</v>
      </c>
      <c r="H17" s="20"/>
      <c r="I17" s="6">
        <f>SUM(I9:I16)</f>
        <v>4280</v>
      </c>
      <c r="J17" s="20"/>
      <c r="K17" s="6">
        <f>SUM(K9:K16)</f>
        <v>12999</v>
      </c>
      <c r="L17" s="20"/>
      <c r="M17" s="6">
        <f>SUM(M9:M16)</f>
        <v>489062</v>
      </c>
      <c r="N17" s="11" t="b">
        <f>M17=SUM(C17:K17)</f>
        <v>1</v>
      </c>
    </row>
    <row r="18" spans="1:14" x14ac:dyDescent="0.25">
      <c r="B18" s="20" t="s">
        <v>59</v>
      </c>
      <c r="C18" s="1"/>
      <c r="D18" s="20"/>
      <c r="E18" s="1"/>
      <c r="F18" s="20"/>
      <c r="G18" s="1"/>
      <c r="H18" s="20"/>
      <c r="I18" s="1"/>
      <c r="J18" s="20"/>
      <c r="K18" s="1"/>
      <c r="L18" s="20"/>
      <c r="M18" s="1"/>
    </row>
    <row r="19" spans="1:14" x14ac:dyDescent="0.25">
      <c r="A19" s="22" t="s">
        <v>162</v>
      </c>
      <c r="B19" s="20" t="s">
        <v>59</v>
      </c>
      <c r="C19" s="1"/>
      <c r="D19" s="20"/>
      <c r="E19" s="1"/>
      <c r="F19" s="20"/>
      <c r="G19" s="1"/>
      <c r="H19" s="20"/>
      <c r="I19" s="1"/>
      <c r="J19" s="20"/>
      <c r="K19" s="1"/>
      <c r="L19" s="20"/>
      <c r="M19" s="1"/>
    </row>
    <row r="20" spans="1:14" ht="15.75" x14ac:dyDescent="0.25">
      <c r="A20" s="15" t="s">
        <v>193</v>
      </c>
      <c r="B20" s="20" t="s">
        <v>59</v>
      </c>
      <c r="C20" s="1">
        <v>0</v>
      </c>
      <c r="D20" s="20"/>
      <c r="E20" s="1">
        <v>0</v>
      </c>
      <c r="F20" s="20"/>
      <c r="G20" s="1">
        <v>6665</v>
      </c>
      <c r="H20" s="20"/>
      <c r="I20" s="1">
        <v>1069</v>
      </c>
      <c r="J20" s="20"/>
      <c r="K20" s="1">
        <v>486</v>
      </c>
      <c r="L20" s="20"/>
      <c r="M20" s="1">
        <f t="shared" ref="M20:M26" si="0">SUM(C20:L20)</f>
        <v>8220</v>
      </c>
    </row>
    <row r="21" spans="1:14" ht="15.75" x14ac:dyDescent="0.25">
      <c r="A21" s="15" t="s">
        <v>84</v>
      </c>
      <c r="B21" s="20" t="s">
        <v>59</v>
      </c>
      <c r="C21" s="1">
        <v>8063</v>
      </c>
      <c r="D21" s="20"/>
      <c r="E21" s="1">
        <v>9616</v>
      </c>
      <c r="F21" s="20"/>
      <c r="G21" s="1">
        <v>0</v>
      </c>
      <c r="H21" s="20"/>
      <c r="I21" s="1">
        <v>0</v>
      </c>
      <c r="J21" s="20"/>
      <c r="K21" s="1">
        <v>623</v>
      </c>
      <c r="L21" s="20"/>
      <c r="M21" s="1">
        <f t="shared" si="0"/>
        <v>18302</v>
      </c>
    </row>
    <row r="22" spans="1:14" ht="15.75" x14ac:dyDescent="0.25">
      <c r="A22" s="15" t="s">
        <v>83</v>
      </c>
      <c r="B22" s="20" t="s">
        <v>59</v>
      </c>
      <c r="C22" s="1">
        <v>384</v>
      </c>
      <c r="D22" s="20"/>
      <c r="E22" s="1">
        <v>1060</v>
      </c>
      <c r="F22" s="20"/>
      <c r="G22" s="1">
        <v>0</v>
      </c>
      <c r="H22" s="20"/>
      <c r="I22" s="1">
        <v>0</v>
      </c>
      <c r="J22" s="20"/>
      <c r="K22" s="1">
        <v>0</v>
      </c>
      <c r="L22" s="20"/>
      <c r="M22" s="1">
        <f t="shared" si="0"/>
        <v>1444</v>
      </c>
    </row>
    <row r="23" spans="1:14" ht="15.75" x14ac:dyDescent="0.25">
      <c r="A23" s="15" t="s">
        <v>82</v>
      </c>
      <c r="B23" s="20" t="s">
        <v>59</v>
      </c>
      <c r="C23" s="1">
        <v>1216</v>
      </c>
      <c r="D23" s="20"/>
      <c r="E23" s="1">
        <v>0</v>
      </c>
      <c r="F23" s="20"/>
      <c r="G23" s="1">
        <v>0</v>
      </c>
      <c r="H23" s="20"/>
      <c r="I23" s="1">
        <v>0</v>
      </c>
      <c r="J23" s="20"/>
      <c r="K23" s="1">
        <v>617</v>
      </c>
      <c r="L23" s="20"/>
      <c r="M23" s="1">
        <f t="shared" si="0"/>
        <v>1833</v>
      </c>
    </row>
    <row r="24" spans="1:14" ht="15.75" x14ac:dyDescent="0.25">
      <c r="A24" s="15" t="s">
        <v>81</v>
      </c>
      <c r="B24" s="20" t="s">
        <v>59</v>
      </c>
      <c r="C24" s="1">
        <v>2743</v>
      </c>
      <c r="D24" s="20"/>
      <c r="E24" s="1">
        <v>0</v>
      </c>
      <c r="F24" s="20"/>
      <c r="G24" s="1">
        <v>0</v>
      </c>
      <c r="H24" s="20"/>
      <c r="I24" s="1">
        <v>0</v>
      </c>
      <c r="J24" s="20"/>
      <c r="K24" s="1">
        <v>0</v>
      </c>
      <c r="L24" s="20"/>
      <c r="M24" s="1">
        <f t="shared" si="0"/>
        <v>2743</v>
      </c>
    </row>
    <row r="25" spans="1:14" ht="15.75" x14ac:dyDescent="0.25">
      <c r="A25" s="15" t="s">
        <v>80</v>
      </c>
      <c r="B25" s="20" t="s">
        <v>59</v>
      </c>
      <c r="C25" s="1">
        <v>1756</v>
      </c>
      <c r="D25" s="20"/>
      <c r="E25" s="1">
        <v>0</v>
      </c>
      <c r="F25" s="20"/>
      <c r="G25" s="1">
        <v>0</v>
      </c>
      <c r="H25" s="20"/>
      <c r="I25" s="1">
        <v>0</v>
      </c>
      <c r="J25" s="20"/>
      <c r="K25" s="1">
        <v>0</v>
      </c>
      <c r="L25" s="20"/>
      <c r="M25" s="1">
        <f t="shared" si="0"/>
        <v>1756</v>
      </c>
    </row>
    <row r="26" spans="1:14" ht="15.75" x14ac:dyDescent="0.25">
      <c r="A26" s="15" t="s">
        <v>79</v>
      </c>
      <c r="B26" s="20" t="s">
        <v>59</v>
      </c>
      <c r="C26" s="1">
        <v>0</v>
      </c>
      <c r="D26" s="20"/>
      <c r="E26" s="1">
        <v>0</v>
      </c>
      <c r="F26" s="20"/>
      <c r="G26" s="1">
        <v>36145</v>
      </c>
      <c r="H26" s="20"/>
      <c r="I26" s="1">
        <v>0</v>
      </c>
      <c r="J26" s="20"/>
      <c r="K26" s="1">
        <v>0</v>
      </c>
      <c r="L26" s="20"/>
      <c r="M26" s="1">
        <f t="shared" si="0"/>
        <v>36145</v>
      </c>
    </row>
    <row r="27" spans="1:14" ht="15.75" x14ac:dyDescent="0.25">
      <c r="A27" s="15" t="s">
        <v>77</v>
      </c>
      <c r="B27" s="20" t="s">
        <v>59</v>
      </c>
      <c r="C27" s="1"/>
      <c r="D27" s="20"/>
      <c r="E27" s="1"/>
      <c r="F27" s="20"/>
      <c r="G27" s="1"/>
      <c r="H27" s="20"/>
      <c r="I27" s="1"/>
      <c r="J27" s="20"/>
      <c r="K27" s="1"/>
      <c r="L27" s="20"/>
      <c r="M27" s="1"/>
    </row>
    <row r="28" spans="1:14" ht="15.75" x14ac:dyDescent="0.25">
      <c r="A28" s="15" t="s">
        <v>76</v>
      </c>
      <c r="B28" s="20" t="s">
        <v>59</v>
      </c>
      <c r="C28" s="1">
        <v>0</v>
      </c>
      <c r="D28" s="20"/>
      <c r="E28" s="1">
        <v>0</v>
      </c>
      <c r="F28" s="20"/>
      <c r="G28" s="1">
        <v>5575</v>
      </c>
      <c r="H28" s="20"/>
      <c r="I28" s="1">
        <v>0</v>
      </c>
      <c r="J28" s="20"/>
      <c r="K28" s="1">
        <v>0</v>
      </c>
      <c r="L28" s="20"/>
      <c r="M28" s="1">
        <f>SUM(C28:L28)</f>
        <v>5575</v>
      </c>
    </row>
    <row r="29" spans="1:14" ht="15.75" x14ac:dyDescent="0.25">
      <c r="A29" s="15" t="s">
        <v>75</v>
      </c>
      <c r="B29" s="20" t="s">
        <v>59</v>
      </c>
      <c r="C29" s="1"/>
      <c r="D29" s="20"/>
      <c r="E29" s="1"/>
      <c r="F29" s="20"/>
      <c r="G29" s="1"/>
      <c r="H29" s="20"/>
      <c r="I29" s="1"/>
      <c r="J29" s="20"/>
      <c r="K29" s="1"/>
      <c r="L29" s="20"/>
      <c r="M29" s="1"/>
    </row>
    <row r="30" spans="1:14" ht="15.75" x14ac:dyDescent="0.25">
      <c r="A30" s="15" t="s">
        <v>74</v>
      </c>
      <c r="B30" s="20" t="s">
        <v>59</v>
      </c>
      <c r="C30" s="1">
        <v>0</v>
      </c>
      <c r="D30" s="20"/>
      <c r="E30" s="1">
        <v>0</v>
      </c>
      <c r="F30" s="20"/>
      <c r="G30" s="1">
        <v>408360</v>
      </c>
      <c r="H30" s="20"/>
      <c r="I30" s="1">
        <v>293</v>
      </c>
      <c r="J30" s="20"/>
      <c r="K30" s="1">
        <v>0</v>
      </c>
      <c r="L30" s="20"/>
      <c r="M30" s="1">
        <f>SUM(C30:L30)</f>
        <v>408653</v>
      </c>
    </row>
    <row r="31" spans="1:14" ht="15.75" x14ac:dyDescent="0.25">
      <c r="A31" s="15" t="s">
        <v>73</v>
      </c>
      <c r="B31" s="20" t="s">
        <v>59</v>
      </c>
      <c r="C31" s="1">
        <v>22711</v>
      </c>
      <c r="D31" s="20"/>
      <c r="E31" s="1">
        <v>24932</v>
      </c>
      <c r="F31" s="20"/>
      <c r="G31" s="1">
        <v>0</v>
      </c>
      <c r="H31" s="20"/>
      <c r="I31" s="1">
        <v>13</v>
      </c>
      <c r="J31" s="20"/>
      <c r="K31" s="1">
        <v>0</v>
      </c>
      <c r="L31" s="20"/>
      <c r="M31" s="1">
        <f>SUM(C31:L31)</f>
        <v>47656</v>
      </c>
    </row>
    <row r="32" spans="1:14" ht="15.75" x14ac:dyDescent="0.25">
      <c r="A32" s="15" t="s">
        <v>72</v>
      </c>
      <c r="B32" s="20" t="s">
        <v>59</v>
      </c>
      <c r="C32" s="1"/>
      <c r="D32" s="20"/>
      <c r="E32" s="1"/>
      <c r="F32" s="20"/>
      <c r="G32" s="1"/>
      <c r="H32" s="20"/>
      <c r="I32" s="1"/>
      <c r="J32" s="20"/>
      <c r="K32" s="1"/>
      <c r="L32" s="20"/>
      <c r="M32" s="1"/>
    </row>
    <row r="33" spans="1:14" ht="15.75" x14ac:dyDescent="0.25">
      <c r="A33" s="15" t="s">
        <v>71</v>
      </c>
      <c r="B33" s="20" t="s">
        <v>59</v>
      </c>
      <c r="C33" s="2">
        <v>1966</v>
      </c>
      <c r="D33" s="20"/>
      <c r="E33" s="2">
        <v>21888</v>
      </c>
      <c r="F33" s="20"/>
      <c r="G33" s="1">
        <v>0</v>
      </c>
      <c r="H33" s="20"/>
      <c r="I33" s="1">
        <v>0</v>
      </c>
      <c r="J33" s="20"/>
      <c r="K33" s="1">
        <v>0</v>
      </c>
      <c r="L33" s="20"/>
      <c r="M33" s="2">
        <f>SUM(C33:L33)</f>
        <v>23854</v>
      </c>
    </row>
    <row r="34" spans="1:14" ht="15.75" x14ac:dyDescent="0.25">
      <c r="A34" s="15" t="s">
        <v>70</v>
      </c>
      <c r="B34" s="20" t="s">
        <v>59</v>
      </c>
      <c r="C34" s="1">
        <v>0</v>
      </c>
      <c r="D34" s="20"/>
      <c r="E34" s="1">
        <v>0</v>
      </c>
      <c r="F34" s="20"/>
      <c r="G34" s="1">
        <v>0</v>
      </c>
      <c r="H34" s="20"/>
      <c r="I34" s="1">
        <v>233</v>
      </c>
      <c r="J34" s="20"/>
      <c r="K34" s="1">
        <v>0</v>
      </c>
      <c r="L34" s="20"/>
      <c r="M34" s="5">
        <f>SUM(C34:L34)</f>
        <v>233</v>
      </c>
    </row>
    <row r="35" spans="1:14" ht="15.75" x14ac:dyDescent="0.25">
      <c r="A35" s="15" t="s">
        <v>69</v>
      </c>
      <c r="B35" s="20" t="s">
        <v>59</v>
      </c>
      <c r="C35" s="6">
        <f>SUM(C20:C34)</f>
        <v>38839</v>
      </c>
      <c r="D35" s="20"/>
      <c r="E35" s="6">
        <f>SUM(E20:E34)</f>
        <v>57496</v>
      </c>
      <c r="F35" s="20"/>
      <c r="G35" s="6">
        <f>SUM(G20:G34)</f>
        <v>456745</v>
      </c>
      <c r="H35" s="20"/>
      <c r="I35" s="6">
        <f>SUM(I20:I34)</f>
        <v>1608</v>
      </c>
      <c r="J35" s="20"/>
      <c r="K35" s="6">
        <f>SUM(K20:K34)</f>
        <v>1726</v>
      </c>
      <c r="L35" s="20"/>
      <c r="M35" s="5">
        <f>SUM(M20:M34)</f>
        <v>556414</v>
      </c>
      <c r="N35" s="11" t="b">
        <f>M35=SUM(C35:K35)</f>
        <v>1</v>
      </c>
    </row>
    <row r="36" spans="1:14" ht="15.75" x14ac:dyDescent="0.25">
      <c r="A36" s="15" t="s">
        <v>163</v>
      </c>
      <c r="B36" s="20" t="s">
        <v>59</v>
      </c>
      <c r="C36" s="5">
        <f>C17-C35</f>
        <v>-5838</v>
      </c>
      <c r="D36" s="20"/>
      <c r="E36" s="5">
        <f>E17-E35</f>
        <v>-28268</v>
      </c>
      <c r="F36" s="20"/>
      <c r="G36" s="5">
        <f>G17-G35</f>
        <v>-47191</v>
      </c>
      <c r="H36" s="20"/>
      <c r="I36" s="5">
        <f>I17-I35</f>
        <v>2672</v>
      </c>
      <c r="J36" s="20"/>
      <c r="K36" s="5">
        <f>K17-K35</f>
        <v>11273</v>
      </c>
      <c r="L36" s="20"/>
      <c r="M36" s="5">
        <f>M17-M35</f>
        <v>-67352</v>
      </c>
      <c r="N36" s="11" t="b">
        <f>M36=SUM(C36:K36)</f>
        <v>1</v>
      </c>
    </row>
    <row r="37" spans="1:14" x14ac:dyDescent="0.25">
      <c r="B37" s="20" t="s">
        <v>59</v>
      </c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4" x14ac:dyDescent="0.25">
      <c r="A38" s="22" t="s">
        <v>164</v>
      </c>
      <c r="B38" s="20" t="s">
        <v>59</v>
      </c>
      <c r="C38" s="1"/>
      <c r="D38" s="20"/>
      <c r="E38" s="1"/>
      <c r="F38" s="20"/>
      <c r="G38" s="1"/>
      <c r="H38" s="20"/>
      <c r="I38" s="1"/>
      <c r="J38" s="20"/>
      <c r="K38" s="1"/>
      <c r="L38" s="20"/>
      <c r="M38" s="1"/>
    </row>
    <row r="39" spans="1:14" ht="15.75" x14ac:dyDescent="0.25">
      <c r="A39" s="15" t="s">
        <v>212</v>
      </c>
      <c r="B39" s="20" t="s">
        <v>59</v>
      </c>
      <c r="C39" s="1">
        <v>993</v>
      </c>
      <c r="D39" s="20"/>
      <c r="E39" s="1">
        <v>423</v>
      </c>
      <c r="F39" s="20"/>
      <c r="G39" s="2">
        <v>2730</v>
      </c>
      <c r="H39" s="20"/>
      <c r="I39" s="1">
        <v>326</v>
      </c>
      <c r="J39" s="20"/>
      <c r="K39" s="1">
        <v>0</v>
      </c>
      <c r="L39" s="20"/>
      <c r="M39" s="1">
        <f>SUM(C39:L39)</f>
        <v>4472</v>
      </c>
    </row>
    <row r="40" spans="1:14" ht="15.75" x14ac:dyDescent="0.25">
      <c r="A40" s="15" t="s">
        <v>68</v>
      </c>
      <c r="B40" s="20" t="s">
        <v>59</v>
      </c>
      <c r="C40" s="2">
        <v>303</v>
      </c>
      <c r="D40" s="20"/>
      <c r="E40" s="2">
        <v>0</v>
      </c>
      <c r="F40" s="20"/>
      <c r="G40" s="1">
        <v>0</v>
      </c>
      <c r="H40" s="20"/>
      <c r="I40" s="1">
        <v>0</v>
      </c>
      <c r="J40" s="20"/>
      <c r="K40" s="1">
        <v>0</v>
      </c>
      <c r="L40" s="20"/>
      <c r="M40" s="1">
        <f>SUM(C40:L40)</f>
        <v>303</v>
      </c>
    </row>
    <row r="41" spans="1:14" ht="15.75" x14ac:dyDescent="0.25">
      <c r="A41" s="15" t="s">
        <v>213</v>
      </c>
      <c r="B41" s="20" t="s">
        <v>59</v>
      </c>
      <c r="C41" s="5">
        <v>0</v>
      </c>
      <c r="D41" s="20"/>
      <c r="E41" s="2">
        <v>49</v>
      </c>
      <c r="F41" s="20"/>
      <c r="G41" s="1">
        <v>0</v>
      </c>
      <c r="H41" s="20"/>
      <c r="I41" s="1">
        <v>0</v>
      </c>
      <c r="J41" s="20"/>
      <c r="K41" s="1">
        <v>0</v>
      </c>
      <c r="L41" s="20"/>
      <c r="M41" s="1">
        <f>SUM(C41:L41)</f>
        <v>49</v>
      </c>
    </row>
    <row r="42" spans="1:14" ht="15.75" x14ac:dyDescent="0.25">
      <c r="A42" s="15" t="s">
        <v>214</v>
      </c>
      <c r="B42" s="20" t="s">
        <v>59</v>
      </c>
      <c r="C42" s="6">
        <f>SUM(C39:C41)</f>
        <v>1296</v>
      </c>
      <c r="D42" s="20"/>
      <c r="E42" s="6">
        <f>SUM(E39:E41)</f>
        <v>472</v>
      </c>
      <c r="F42" s="20"/>
      <c r="G42" s="6">
        <f>SUM(G39:G41)</f>
        <v>2730</v>
      </c>
      <c r="H42" s="20"/>
      <c r="I42" s="6">
        <f>SUM(I39:I41)</f>
        <v>326</v>
      </c>
      <c r="J42" s="20"/>
      <c r="K42" s="6">
        <f>SUM(K39:K41)</f>
        <v>0</v>
      </c>
      <c r="L42" s="20"/>
      <c r="M42" s="6">
        <f>SUM(M39:M41)</f>
        <v>4824</v>
      </c>
      <c r="N42" s="11" t="b">
        <f>M42=SUM(C42:K42)</f>
        <v>1</v>
      </c>
    </row>
    <row r="43" spans="1:14" ht="15.75" x14ac:dyDescent="0.25">
      <c r="A43" s="15" t="s">
        <v>165</v>
      </c>
      <c r="B43" s="20" t="s">
        <v>59</v>
      </c>
      <c r="C43" s="2"/>
      <c r="D43" s="20"/>
      <c r="E43" s="2"/>
      <c r="F43" s="20"/>
      <c r="G43" s="2"/>
      <c r="H43" s="20"/>
      <c r="I43" s="2"/>
      <c r="J43" s="20"/>
      <c r="K43" s="2"/>
      <c r="L43" s="20"/>
      <c r="M43" s="2"/>
    </row>
    <row r="44" spans="1:14" ht="15.75" x14ac:dyDescent="0.25">
      <c r="A44" s="15" t="s">
        <v>67</v>
      </c>
      <c r="B44" s="20" t="s">
        <v>59</v>
      </c>
      <c r="C44" s="5">
        <f>C36+C42</f>
        <v>-4542</v>
      </c>
      <c r="D44" s="20"/>
      <c r="E44" s="5">
        <f>E36+E42</f>
        <v>-27796</v>
      </c>
      <c r="F44" s="20"/>
      <c r="G44" s="5">
        <f>G36+G42</f>
        <v>-44461</v>
      </c>
      <c r="H44" s="20"/>
      <c r="I44" s="5">
        <f>I36+I42</f>
        <v>2998</v>
      </c>
      <c r="J44" s="20"/>
      <c r="K44" s="5">
        <f>K36+K42</f>
        <v>11273</v>
      </c>
      <c r="L44" s="20"/>
      <c r="M44" s="5">
        <f>M36+M42</f>
        <v>-62528</v>
      </c>
      <c r="N44" s="11" t="b">
        <f>M44=SUM(C44:K44)</f>
        <v>1</v>
      </c>
    </row>
    <row r="45" spans="1:14" x14ac:dyDescent="0.25">
      <c r="B45" s="20" t="s">
        <v>59</v>
      </c>
      <c r="C45" s="2"/>
      <c r="D45" s="20"/>
      <c r="E45" s="2"/>
      <c r="F45" s="20"/>
      <c r="G45" s="2"/>
      <c r="H45" s="20"/>
      <c r="I45" s="2"/>
      <c r="J45" s="20"/>
      <c r="K45" s="2"/>
      <c r="L45" s="20"/>
      <c r="M45" s="2"/>
    </row>
    <row r="46" spans="1:14" x14ac:dyDescent="0.25">
      <c r="A46" s="22" t="s">
        <v>166</v>
      </c>
      <c r="B46" s="20" t="s">
        <v>59</v>
      </c>
      <c r="C46" s="2"/>
      <c r="D46" s="20"/>
      <c r="E46" s="2"/>
      <c r="F46" s="20"/>
      <c r="G46" s="2"/>
      <c r="H46" s="20"/>
      <c r="I46" s="2"/>
      <c r="J46" s="20"/>
      <c r="K46" s="2"/>
      <c r="L46" s="20"/>
      <c r="M46" s="2"/>
    </row>
    <row r="47" spans="1:14" ht="15.75" x14ac:dyDescent="0.25">
      <c r="A47" s="15" t="s">
        <v>66</v>
      </c>
      <c r="B47" s="20" t="s">
        <v>59</v>
      </c>
      <c r="C47" s="1"/>
      <c r="D47" s="20"/>
      <c r="E47" s="1"/>
      <c r="F47" s="20"/>
      <c r="G47" s="1"/>
      <c r="H47" s="20"/>
      <c r="I47" s="1"/>
      <c r="J47" s="20"/>
      <c r="K47" s="1"/>
      <c r="L47" s="20"/>
      <c r="M47" s="1"/>
    </row>
    <row r="48" spans="1:14" ht="15.75" x14ac:dyDescent="0.25">
      <c r="A48" s="15" t="s">
        <v>65</v>
      </c>
      <c r="B48" s="20" t="s">
        <v>59</v>
      </c>
      <c r="C48" s="1">
        <v>692</v>
      </c>
      <c r="D48" s="20"/>
      <c r="E48" s="1">
        <v>34276</v>
      </c>
      <c r="F48" s="20"/>
      <c r="G48" s="1">
        <v>0</v>
      </c>
      <c r="H48" s="20"/>
      <c r="I48" s="1">
        <v>0</v>
      </c>
      <c r="J48" s="20"/>
      <c r="K48" s="1">
        <v>0</v>
      </c>
      <c r="L48" s="20"/>
      <c r="M48" s="1">
        <f>SUM(C48:L48)</f>
        <v>34968</v>
      </c>
    </row>
    <row r="49" spans="1:14" ht="15.75" x14ac:dyDescent="0.25">
      <c r="A49" s="15" t="s">
        <v>64</v>
      </c>
      <c r="B49" s="20" t="s">
        <v>59</v>
      </c>
      <c r="C49" s="1">
        <v>0</v>
      </c>
      <c r="D49" s="20"/>
      <c r="E49" s="1">
        <v>2270</v>
      </c>
      <c r="F49" s="20"/>
      <c r="G49" s="1">
        <v>0</v>
      </c>
      <c r="H49" s="20"/>
      <c r="I49" s="1">
        <v>0</v>
      </c>
      <c r="J49" s="20"/>
      <c r="K49" s="1">
        <v>0</v>
      </c>
      <c r="L49" s="20"/>
      <c r="M49" s="1">
        <f>SUM(C49:L49)</f>
        <v>2270</v>
      </c>
    </row>
    <row r="50" spans="1:14" ht="15.75" x14ac:dyDescent="0.25">
      <c r="A50" s="15" t="s">
        <v>200</v>
      </c>
      <c r="B50" s="20" t="s">
        <v>59</v>
      </c>
      <c r="C50" s="2">
        <v>0</v>
      </c>
      <c r="D50" s="20"/>
      <c r="E50" s="2">
        <v>0</v>
      </c>
      <c r="F50" s="20"/>
      <c r="G50" s="2">
        <v>0</v>
      </c>
      <c r="H50" s="20"/>
      <c r="I50" s="2">
        <v>0</v>
      </c>
      <c r="J50" s="20"/>
      <c r="K50" s="2">
        <v>-11273</v>
      </c>
      <c r="L50" s="20"/>
      <c r="M50" s="1">
        <f>SUM(C50:L50)</f>
        <v>-11273</v>
      </c>
    </row>
    <row r="51" spans="1:14" ht="15.75" x14ac:dyDescent="0.25">
      <c r="A51" s="15" t="s">
        <v>61</v>
      </c>
      <c r="B51" s="20" t="s">
        <v>59</v>
      </c>
      <c r="C51" s="7">
        <f>SUM(C44:C50)</f>
        <v>-3850</v>
      </c>
      <c r="D51" s="20"/>
      <c r="E51" s="7">
        <f>SUM(E44:E50)</f>
        <v>8750</v>
      </c>
      <c r="F51" s="20"/>
      <c r="G51" s="7">
        <f>SUM(G44:G50)</f>
        <v>-44461</v>
      </c>
      <c r="H51" s="20"/>
      <c r="I51" s="7">
        <f>SUM(I44:I50)</f>
        <v>2998</v>
      </c>
      <c r="J51" s="20"/>
      <c r="K51" s="7">
        <f>SUM(K44:K50)</f>
        <v>0</v>
      </c>
      <c r="L51" s="20"/>
      <c r="M51" s="7">
        <f>SUM(M44:M50)</f>
        <v>-36563</v>
      </c>
      <c r="N51" s="11" t="b">
        <f>M51=SUM(C51:K51)</f>
        <v>1</v>
      </c>
    </row>
    <row r="52" spans="1:14" ht="15.75" x14ac:dyDescent="0.25">
      <c r="A52" s="15" t="s">
        <v>60</v>
      </c>
      <c r="B52" s="20" t="s">
        <v>59</v>
      </c>
      <c r="C52" s="40">
        <v>379631</v>
      </c>
      <c r="D52" s="20"/>
      <c r="E52" s="41">
        <v>323922</v>
      </c>
      <c r="F52" s="20"/>
      <c r="G52" s="40">
        <v>153574</v>
      </c>
      <c r="H52" s="20"/>
      <c r="I52" s="40">
        <v>34651</v>
      </c>
      <c r="J52" s="20"/>
      <c r="K52" s="5">
        <v>0</v>
      </c>
      <c r="L52" s="20"/>
      <c r="M52" s="5">
        <f>SUM(C52:L52)</f>
        <v>891778</v>
      </c>
    </row>
    <row r="53" spans="1:14" ht="16.5" thickBot="1" x14ac:dyDescent="0.3">
      <c r="A53" s="15" t="s">
        <v>58</v>
      </c>
      <c r="B53" s="20" t="s">
        <v>1</v>
      </c>
      <c r="C53" s="31">
        <f>SUM(C51:C52)</f>
        <v>375781</v>
      </c>
      <c r="D53" s="20" t="s">
        <v>1</v>
      </c>
      <c r="E53" s="31">
        <f>SUM(E51:E52)</f>
        <v>332672</v>
      </c>
      <c r="F53" s="20" t="s">
        <v>1</v>
      </c>
      <c r="G53" s="31">
        <f>SUM(G51:G52)</f>
        <v>109113</v>
      </c>
      <c r="H53" s="20" t="s">
        <v>1</v>
      </c>
      <c r="I53" s="31">
        <f>SUM(I51:I52)</f>
        <v>37649</v>
      </c>
      <c r="J53" s="20" t="s">
        <v>1</v>
      </c>
      <c r="K53" s="31">
        <f>SUM(K51:K52)</f>
        <v>0</v>
      </c>
      <c r="L53" s="20" t="s">
        <v>1</v>
      </c>
      <c r="M53" s="4">
        <f>SUM(M51:M52)</f>
        <v>855215</v>
      </c>
      <c r="N53" s="11" t="b">
        <f>M53=SUM(C53:K55)</f>
        <v>1</v>
      </c>
    </row>
    <row r="54" spans="1:14" ht="18.75" thickTop="1" x14ac:dyDescent="0.25">
      <c r="C54" s="20"/>
      <c r="E54" s="20"/>
      <c r="G54" s="20"/>
      <c r="I54" s="20"/>
      <c r="K54" s="20"/>
      <c r="M54" s="20"/>
    </row>
    <row r="55" spans="1:14" ht="15.75" x14ac:dyDescent="0.25">
      <c r="A55" s="15" t="s">
        <v>0</v>
      </c>
    </row>
  </sheetData>
  <mergeCells count="5">
    <mergeCell ref="A1:M1"/>
    <mergeCell ref="A2:M2"/>
    <mergeCell ref="A3:M3"/>
    <mergeCell ref="A4:M4"/>
    <mergeCell ref="A5:M5"/>
  </mergeCells>
  <conditionalFormatting sqref="C14:M15 C20:M34">
    <cfRule type="cellIs" dxfId="0" priority="1" operator="lessThan">
      <formula>0</formula>
    </cfRule>
  </conditionalFormatting>
  <pageMargins left="0.75" right="0.25" top="0.5" bottom="0.5" header="0.3" footer="0.3"/>
  <pageSetup scale="60" orientation="portrait" r:id="rId1"/>
  <rowBreaks count="1" manualBreakCount="1">
    <brk id="4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44522-2186-4C74-832E-AC55CF113C36}">
  <dimension ref="A1:P100"/>
  <sheetViews>
    <sheetView workbookViewId="0">
      <selection activeCell="A4" sqref="A4:XFD4"/>
    </sheetView>
  </sheetViews>
  <sheetFormatPr defaultColWidth="9.140625" defaultRowHeight="18" x14ac:dyDescent="0.25"/>
  <cols>
    <col min="1" max="1" width="53.42578125" style="25" customWidth="1"/>
    <col min="2" max="2" width="0.42578125" style="11" customWidth="1"/>
    <col min="3" max="3" width="1.42578125" style="11" customWidth="1"/>
    <col min="4" max="4" width="16" style="11" customWidth="1"/>
    <col min="5" max="5" width="1.42578125" style="11" customWidth="1"/>
    <col min="6" max="6" width="15.140625" style="11" customWidth="1"/>
    <col min="7" max="7" width="1.42578125" style="11" customWidth="1"/>
    <col min="8" max="8" width="11.7109375" style="11" customWidth="1"/>
    <col min="9" max="9" width="1.42578125" style="11" customWidth="1"/>
    <col min="10" max="10" width="10.7109375" style="11" customWidth="1"/>
    <col min="11" max="11" width="1.42578125" style="11" customWidth="1"/>
    <col min="12" max="12" width="11.140625" style="11" customWidth="1"/>
    <col min="13" max="13" width="1.42578125" style="11" customWidth="1"/>
    <col min="14" max="14" width="17.42578125" style="11" customWidth="1"/>
    <col min="15" max="15" width="1.42578125" style="11" customWidth="1"/>
    <col min="16" max="16" width="16" style="11" customWidth="1"/>
    <col min="17" max="16384" width="9.140625" style="11"/>
  </cols>
  <sheetData>
    <row r="1" spans="1:16" ht="20.25" x14ac:dyDescent="0.2">
      <c r="A1" s="43" t="s">
        <v>57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34"/>
      <c r="P1" s="34"/>
    </row>
    <row r="2" spans="1:16" ht="17.25" x14ac:dyDescent="0.2">
      <c r="A2" s="47" t="s">
        <v>154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35"/>
      <c r="P2" s="35"/>
    </row>
    <row r="3" spans="1:16" ht="17.45" customHeight="1" x14ac:dyDescent="0.25">
      <c r="A3" s="49" t="s">
        <v>210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12"/>
      <c r="P3" s="12"/>
    </row>
    <row r="4" spans="1:16" ht="15.75" x14ac:dyDescent="0.25">
      <c r="A4" s="48" t="s">
        <v>190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24"/>
      <c r="P4" s="24"/>
    </row>
    <row r="5" spans="1:16" ht="15" customHeight="1" x14ac:dyDescent="0.25">
      <c r="A5" s="48" t="s">
        <v>54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24"/>
      <c r="P5" s="24"/>
    </row>
    <row r="6" spans="1:16" ht="16.899999999999999" customHeight="1" x14ac:dyDescent="0.25"/>
    <row r="7" spans="1:16" s="27" customFormat="1" ht="72" customHeight="1" x14ac:dyDescent="0.2">
      <c r="A7" s="26"/>
      <c r="B7" s="36"/>
      <c r="D7" s="16" t="s">
        <v>53</v>
      </c>
      <c r="F7" s="16" t="s">
        <v>153</v>
      </c>
      <c r="H7" s="16" t="s">
        <v>51</v>
      </c>
      <c r="J7" s="16" t="s">
        <v>50</v>
      </c>
      <c r="L7" s="16" t="s">
        <v>188</v>
      </c>
      <c r="N7" s="16" t="s">
        <v>49</v>
      </c>
      <c r="P7" s="16" t="s">
        <v>48</v>
      </c>
    </row>
    <row r="8" spans="1:16" ht="18.600000000000001" customHeight="1" x14ac:dyDescent="0.25">
      <c r="A8" s="22" t="s">
        <v>167</v>
      </c>
      <c r="B8" s="37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</row>
    <row r="9" spans="1:16" ht="15.75" x14ac:dyDescent="0.25">
      <c r="A9" s="15" t="s">
        <v>152</v>
      </c>
      <c r="B9" s="1">
        <v>0</v>
      </c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</row>
    <row r="10" spans="1:16" ht="15.75" x14ac:dyDescent="0.25">
      <c r="A10" s="15" t="s">
        <v>151</v>
      </c>
      <c r="B10" s="1">
        <v>0</v>
      </c>
      <c r="C10" s="20" t="s">
        <v>1</v>
      </c>
      <c r="D10" s="1">
        <v>0</v>
      </c>
      <c r="E10" s="20" t="s">
        <v>1</v>
      </c>
      <c r="F10" s="1">
        <v>0</v>
      </c>
      <c r="G10" s="20" t="s">
        <v>1</v>
      </c>
      <c r="H10" s="1">
        <v>0</v>
      </c>
      <c r="I10" s="20" t="s">
        <v>1</v>
      </c>
      <c r="J10" s="1">
        <v>0</v>
      </c>
      <c r="K10" s="20" t="s">
        <v>1</v>
      </c>
      <c r="L10" s="1">
        <v>0</v>
      </c>
      <c r="M10" s="20" t="s">
        <v>1</v>
      </c>
      <c r="N10" s="29">
        <v>12342</v>
      </c>
      <c r="O10" s="20" t="s">
        <v>1</v>
      </c>
      <c r="P10" s="1">
        <f t="shared" ref="P10:P15" si="0">SUM(D10:O10)</f>
        <v>12342</v>
      </c>
    </row>
    <row r="11" spans="1:16" ht="15.75" x14ac:dyDescent="0.25">
      <c r="A11" s="15" t="s">
        <v>150</v>
      </c>
      <c r="B11" s="1">
        <v>0</v>
      </c>
      <c r="C11" s="20"/>
      <c r="D11" s="1">
        <v>2873</v>
      </c>
      <c r="E11" s="20"/>
      <c r="F11" s="1">
        <v>8853</v>
      </c>
      <c r="G11" s="20"/>
      <c r="H11" s="1">
        <v>0</v>
      </c>
      <c r="I11" s="20"/>
      <c r="J11" s="1">
        <v>0</v>
      </c>
      <c r="K11" s="20"/>
      <c r="L11" s="1">
        <v>0</v>
      </c>
      <c r="M11" s="20"/>
      <c r="N11" s="1">
        <v>0</v>
      </c>
      <c r="O11" s="20"/>
      <c r="P11" s="1">
        <f t="shared" si="0"/>
        <v>11726</v>
      </c>
    </row>
    <row r="12" spans="1:16" ht="15.75" x14ac:dyDescent="0.25">
      <c r="A12" s="15" t="s">
        <v>149</v>
      </c>
      <c r="B12" s="1">
        <v>0</v>
      </c>
      <c r="C12" s="20"/>
      <c r="D12" s="1">
        <v>0</v>
      </c>
      <c r="E12" s="20"/>
      <c r="F12" s="1">
        <v>0</v>
      </c>
      <c r="G12" s="20"/>
      <c r="H12" s="1">
        <v>25082</v>
      </c>
      <c r="I12" s="20"/>
      <c r="J12" s="1">
        <v>3891</v>
      </c>
      <c r="K12" s="20"/>
      <c r="L12" s="1">
        <v>0</v>
      </c>
      <c r="M12" s="20"/>
      <c r="N12" s="1">
        <v>0</v>
      </c>
      <c r="O12" s="20"/>
      <c r="P12" s="1">
        <f t="shared" si="0"/>
        <v>28973</v>
      </c>
    </row>
    <row r="13" spans="1:16" ht="15.75" x14ac:dyDescent="0.25">
      <c r="A13" s="15" t="s">
        <v>148</v>
      </c>
      <c r="B13" s="1">
        <v>0</v>
      </c>
      <c r="C13" s="20"/>
      <c r="D13" s="1">
        <v>29115</v>
      </c>
      <c r="E13" s="20"/>
      <c r="F13" s="1">
        <v>0</v>
      </c>
      <c r="G13" s="20"/>
      <c r="H13" s="1">
        <v>0</v>
      </c>
      <c r="I13" s="20"/>
      <c r="J13" s="1">
        <v>0</v>
      </c>
      <c r="K13" s="20"/>
      <c r="L13" s="1">
        <v>0</v>
      </c>
      <c r="M13" s="20"/>
      <c r="N13" s="1">
        <v>0</v>
      </c>
      <c r="O13" s="20"/>
      <c r="P13" s="1">
        <f>SUM(D13:O13)</f>
        <v>29115</v>
      </c>
    </row>
    <row r="14" spans="1:16" ht="15.75" x14ac:dyDescent="0.25">
      <c r="A14" s="15" t="s">
        <v>147</v>
      </c>
      <c r="B14" s="1">
        <v>0</v>
      </c>
      <c r="C14" s="20"/>
      <c r="D14" s="1">
        <v>0</v>
      </c>
      <c r="E14" s="20"/>
      <c r="F14" s="1">
        <v>19197</v>
      </c>
      <c r="G14" s="20"/>
      <c r="H14" s="1">
        <v>0</v>
      </c>
      <c r="I14" s="20"/>
      <c r="J14" s="1">
        <v>0</v>
      </c>
      <c r="K14" s="20"/>
      <c r="L14" s="1">
        <v>0</v>
      </c>
      <c r="M14" s="20"/>
      <c r="N14" s="1">
        <v>0</v>
      </c>
      <c r="O14" s="20"/>
      <c r="P14" s="1">
        <f t="shared" si="0"/>
        <v>19197</v>
      </c>
    </row>
    <row r="15" spans="1:16" ht="15.75" x14ac:dyDescent="0.25">
      <c r="A15" s="15" t="s">
        <v>146</v>
      </c>
      <c r="B15" s="1">
        <v>0</v>
      </c>
      <c r="C15" s="20"/>
      <c r="D15" s="1">
        <v>0</v>
      </c>
      <c r="E15" s="20"/>
      <c r="F15" s="1">
        <v>965</v>
      </c>
      <c r="G15" s="20"/>
      <c r="H15" s="1">
        <v>0</v>
      </c>
      <c r="I15" s="20"/>
      <c r="J15" s="1">
        <v>0</v>
      </c>
      <c r="K15" s="20"/>
      <c r="L15" s="1">
        <v>0</v>
      </c>
      <c r="M15" s="20"/>
      <c r="N15" s="1">
        <v>0</v>
      </c>
      <c r="O15" s="20"/>
      <c r="P15" s="1">
        <f t="shared" si="0"/>
        <v>965</v>
      </c>
    </row>
    <row r="16" spans="1:16" ht="15.75" x14ac:dyDescent="0.25">
      <c r="A16" s="15" t="s">
        <v>145</v>
      </c>
      <c r="B16" s="1">
        <v>0</v>
      </c>
      <c r="C16" s="20"/>
      <c r="D16" s="1"/>
      <c r="E16" s="20"/>
      <c r="F16" s="1"/>
      <c r="G16" s="20"/>
      <c r="H16" s="1"/>
      <c r="I16" s="20"/>
      <c r="J16" s="1"/>
      <c r="K16" s="20"/>
      <c r="L16" s="1"/>
      <c r="M16" s="20"/>
      <c r="N16" s="8"/>
      <c r="O16" s="20"/>
      <c r="P16" s="1"/>
    </row>
    <row r="17" spans="1:16" ht="15.75" x14ac:dyDescent="0.25">
      <c r="A17" s="15" t="s">
        <v>144</v>
      </c>
      <c r="B17" s="1">
        <v>0</v>
      </c>
      <c r="C17" s="20"/>
      <c r="D17" s="1">
        <v>0</v>
      </c>
      <c r="E17" s="20"/>
      <c r="F17" s="1">
        <v>0</v>
      </c>
      <c r="G17" s="20"/>
      <c r="H17" s="1">
        <v>0</v>
      </c>
      <c r="I17" s="20"/>
      <c r="J17" s="1">
        <v>0</v>
      </c>
      <c r="K17" s="20"/>
      <c r="L17" s="1">
        <v>0</v>
      </c>
      <c r="M17" s="20"/>
      <c r="N17" s="29">
        <v>-24</v>
      </c>
      <c r="O17" s="20"/>
      <c r="P17" s="1">
        <f t="shared" ref="P17:P23" si="1">SUM(D17:O17)</f>
        <v>-24</v>
      </c>
    </row>
    <row r="18" spans="1:16" ht="15.75" x14ac:dyDescent="0.25">
      <c r="A18" s="15" t="s">
        <v>143</v>
      </c>
      <c r="B18" s="1">
        <v>0</v>
      </c>
      <c r="C18" s="20"/>
      <c r="D18" s="1">
        <v>0</v>
      </c>
      <c r="E18" s="20"/>
      <c r="F18" s="1">
        <v>0</v>
      </c>
      <c r="G18" s="20"/>
      <c r="H18" s="1">
        <v>0</v>
      </c>
      <c r="I18" s="20"/>
      <c r="J18" s="1">
        <v>0</v>
      </c>
      <c r="K18" s="20"/>
      <c r="L18" s="1">
        <v>0</v>
      </c>
      <c r="M18" s="20"/>
      <c r="N18" s="1">
        <v>-369</v>
      </c>
      <c r="O18" s="20"/>
      <c r="P18" s="1">
        <f t="shared" si="1"/>
        <v>-369</v>
      </c>
    </row>
    <row r="19" spans="1:16" ht="15.75" x14ac:dyDescent="0.25">
      <c r="A19" s="15" t="s">
        <v>142</v>
      </c>
      <c r="B19" s="1">
        <v>0</v>
      </c>
      <c r="C19" s="20"/>
      <c r="D19" s="1">
        <v>-8766</v>
      </c>
      <c r="E19" s="20"/>
      <c r="F19" s="1">
        <v>-9990</v>
      </c>
      <c r="G19" s="20"/>
      <c r="H19" s="1">
        <v>0</v>
      </c>
      <c r="I19" s="20"/>
      <c r="J19" s="1">
        <v>0</v>
      </c>
      <c r="K19" s="20"/>
      <c r="L19" s="1">
        <v>0</v>
      </c>
      <c r="M19" s="20"/>
      <c r="N19" s="1">
        <v>-695</v>
      </c>
      <c r="O19" s="20"/>
      <c r="P19" s="1">
        <f t="shared" si="1"/>
        <v>-19451</v>
      </c>
    </row>
    <row r="20" spans="1:16" ht="15.75" x14ac:dyDescent="0.25">
      <c r="A20" s="15" t="s">
        <v>141</v>
      </c>
      <c r="B20" s="1">
        <v>0</v>
      </c>
      <c r="C20" s="20"/>
      <c r="D20" s="1">
        <v>0</v>
      </c>
      <c r="E20" s="20"/>
      <c r="F20" s="1">
        <v>0</v>
      </c>
      <c r="G20" s="20"/>
      <c r="H20" s="1">
        <v>-9000</v>
      </c>
      <c r="I20" s="20"/>
      <c r="J20" s="1">
        <v>0</v>
      </c>
      <c r="K20" s="20"/>
      <c r="L20" s="1">
        <v>0</v>
      </c>
      <c r="M20" s="20"/>
      <c r="N20" s="1">
        <v>0</v>
      </c>
      <c r="O20" s="20"/>
      <c r="P20" s="1">
        <f t="shared" si="1"/>
        <v>-9000</v>
      </c>
    </row>
    <row r="21" spans="1:16" ht="15.75" x14ac:dyDescent="0.25">
      <c r="A21" s="15" t="s">
        <v>140</v>
      </c>
      <c r="B21" s="1">
        <v>0</v>
      </c>
      <c r="C21" s="20"/>
      <c r="D21" s="1">
        <v>0</v>
      </c>
      <c r="E21" s="20"/>
      <c r="F21" s="1">
        <v>0</v>
      </c>
      <c r="G21" s="20"/>
      <c r="H21" s="1">
        <v>0</v>
      </c>
      <c r="I21" s="20"/>
      <c r="J21" s="1">
        <v>-6</v>
      </c>
      <c r="K21" s="20"/>
      <c r="L21" s="1">
        <v>0</v>
      </c>
      <c r="M21" s="20"/>
      <c r="N21" s="1">
        <v>-454</v>
      </c>
      <c r="O21" s="20"/>
      <c r="P21" s="1">
        <f t="shared" si="1"/>
        <v>-460</v>
      </c>
    </row>
    <row r="22" spans="1:16" ht="15.75" x14ac:dyDescent="0.25">
      <c r="A22" s="15" t="s">
        <v>139</v>
      </c>
      <c r="B22" s="1">
        <v>0</v>
      </c>
      <c r="C22" s="20"/>
      <c r="D22" s="2">
        <v>-10623</v>
      </c>
      <c r="E22" s="20"/>
      <c r="F22" s="2">
        <v>-19807</v>
      </c>
      <c r="G22" s="20"/>
      <c r="H22" s="2">
        <v>-6097</v>
      </c>
      <c r="I22" s="20"/>
      <c r="J22" s="1">
        <v>-275</v>
      </c>
      <c r="K22" s="20"/>
      <c r="L22" s="1">
        <v>0</v>
      </c>
      <c r="M22" s="20"/>
      <c r="N22" s="2">
        <v>-689</v>
      </c>
      <c r="O22" s="20"/>
      <c r="P22" s="2">
        <f t="shared" si="1"/>
        <v>-37491</v>
      </c>
    </row>
    <row r="23" spans="1:16" ht="15.75" x14ac:dyDescent="0.25">
      <c r="A23" s="15" t="s">
        <v>138</v>
      </c>
      <c r="B23" s="1">
        <v>0</v>
      </c>
      <c r="C23" s="20"/>
      <c r="D23" s="5">
        <v>175</v>
      </c>
      <c r="E23" s="20"/>
      <c r="F23" s="5">
        <v>0</v>
      </c>
      <c r="G23" s="20"/>
      <c r="H23" s="5">
        <v>0</v>
      </c>
      <c r="I23" s="20"/>
      <c r="J23" s="5">
        <v>0</v>
      </c>
      <c r="K23" s="20"/>
      <c r="L23" s="5">
        <v>0</v>
      </c>
      <c r="M23" s="20"/>
      <c r="N23" s="5">
        <v>0</v>
      </c>
      <c r="O23" s="20"/>
      <c r="P23" s="5">
        <f t="shared" si="1"/>
        <v>175</v>
      </c>
    </row>
    <row r="24" spans="1:16" ht="15.75" x14ac:dyDescent="0.25">
      <c r="A24" s="15" t="s">
        <v>168</v>
      </c>
      <c r="B24" s="1">
        <v>0</v>
      </c>
    </row>
    <row r="25" spans="1:16" ht="15.75" x14ac:dyDescent="0.25">
      <c r="A25" s="15" t="s">
        <v>137</v>
      </c>
      <c r="B25" s="1">
        <v>0</v>
      </c>
      <c r="C25" s="20"/>
      <c r="D25" s="5">
        <f>SUM(D10:D23)</f>
        <v>12774</v>
      </c>
      <c r="E25" s="20"/>
      <c r="F25" s="5">
        <f>SUM(F10:F23)</f>
        <v>-782</v>
      </c>
      <c r="G25" s="20"/>
      <c r="H25" s="5">
        <f>SUM(H10:H23)</f>
        <v>9985</v>
      </c>
      <c r="I25" s="20"/>
      <c r="J25" s="5">
        <f>SUM(J10:J23)</f>
        <v>3610</v>
      </c>
      <c r="K25" s="20"/>
      <c r="L25" s="5">
        <f>SUM(L10:L23)</f>
        <v>0</v>
      </c>
      <c r="M25" s="20"/>
      <c r="N25" s="5">
        <f>SUM(N10:N23)</f>
        <v>10111</v>
      </c>
      <c r="O25" s="20"/>
      <c r="P25" s="5">
        <f>SUM(P10:P23)</f>
        <v>35698</v>
      </c>
    </row>
    <row r="26" spans="1:16" ht="10.5" customHeight="1" x14ac:dyDescent="0.25">
      <c r="B26" s="1">
        <v>0</v>
      </c>
      <c r="C26" s="20"/>
      <c r="D26" s="2"/>
      <c r="E26" s="20"/>
      <c r="F26" s="2"/>
      <c r="G26" s="20"/>
      <c r="H26" s="2"/>
      <c r="I26" s="20"/>
      <c r="J26" s="2"/>
      <c r="K26" s="20"/>
      <c r="L26" s="2"/>
      <c r="M26" s="20"/>
      <c r="N26" s="2"/>
      <c r="O26" s="20"/>
      <c r="P26" s="2"/>
    </row>
    <row r="27" spans="1:16" x14ac:dyDescent="0.25">
      <c r="A27" s="22" t="s">
        <v>169</v>
      </c>
      <c r="B27" s="1">
        <v>0</v>
      </c>
      <c r="C27" s="20"/>
      <c r="D27" s="1"/>
      <c r="E27" s="20"/>
      <c r="F27" s="1"/>
      <c r="G27" s="20"/>
      <c r="H27" s="1"/>
      <c r="I27" s="20"/>
      <c r="J27" s="1"/>
      <c r="K27" s="20"/>
      <c r="L27" s="1"/>
      <c r="M27" s="20"/>
      <c r="N27" s="1"/>
      <c r="O27" s="20"/>
      <c r="P27" s="1"/>
    </row>
    <row r="28" spans="1:16" ht="15.75" x14ac:dyDescent="0.25">
      <c r="A28" s="21" t="s">
        <v>136</v>
      </c>
      <c r="B28" s="1">
        <v>0</v>
      </c>
      <c r="C28" s="20"/>
      <c r="D28" s="1"/>
      <c r="E28" s="20"/>
      <c r="F28" s="1"/>
      <c r="G28" s="20"/>
      <c r="H28" s="1"/>
      <c r="I28" s="20"/>
      <c r="J28" s="1"/>
      <c r="K28" s="20"/>
      <c r="L28" s="1"/>
      <c r="M28" s="20"/>
      <c r="N28" s="1"/>
      <c r="O28" s="20"/>
      <c r="P28" s="1"/>
    </row>
    <row r="29" spans="1:16" ht="15.75" x14ac:dyDescent="0.25">
      <c r="A29" s="15" t="s">
        <v>135</v>
      </c>
      <c r="B29" s="1">
        <v>0</v>
      </c>
      <c r="C29" s="20"/>
      <c r="D29" s="2">
        <v>0</v>
      </c>
      <c r="E29" s="20"/>
      <c r="F29" s="2">
        <v>0</v>
      </c>
      <c r="G29" s="20"/>
      <c r="H29" s="1">
        <v>7648</v>
      </c>
      <c r="I29" s="20"/>
      <c r="J29" s="1">
        <v>-7648</v>
      </c>
      <c r="K29" s="20"/>
      <c r="L29" s="1">
        <v>0</v>
      </c>
      <c r="M29" s="20"/>
      <c r="N29" s="1">
        <v>0</v>
      </c>
      <c r="O29" s="20"/>
      <c r="P29" s="2">
        <f>SUM(D29:O29)</f>
        <v>0</v>
      </c>
    </row>
    <row r="30" spans="1:16" ht="15.75" x14ac:dyDescent="0.25">
      <c r="A30" s="15" t="s">
        <v>134</v>
      </c>
      <c r="B30" s="1">
        <v>0</v>
      </c>
      <c r="C30" s="20"/>
      <c r="D30" s="1">
        <v>0</v>
      </c>
      <c r="E30" s="20"/>
      <c r="F30" s="1">
        <v>0</v>
      </c>
      <c r="G30" s="20"/>
      <c r="H30" s="1">
        <v>0</v>
      </c>
      <c r="I30" s="20"/>
      <c r="J30" s="2">
        <v>-3579</v>
      </c>
      <c r="K30" s="20"/>
      <c r="L30" s="2">
        <v>0</v>
      </c>
      <c r="M30" s="20"/>
      <c r="N30" s="1">
        <v>0</v>
      </c>
      <c r="O30" s="20"/>
      <c r="P30" s="2">
        <f>SUM(D30:O30)</f>
        <v>-3579</v>
      </c>
    </row>
    <row r="31" spans="1:16" ht="15.75" x14ac:dyDescent="0.25">
      <c r="A31" s="15" t="s">
        <v>168</v>
      </c>
      <c r="B31" s="1">
        <v>0</v>
      </c>
      <c r="C31" s="20"/>
      <c r="D31" s="7"/>
      <c r="E31" s="20"/>
      <c r="F31" s="7"/>
      <c r="G31" s="20"/>
      <c r="H31" s="7"/>
      <c r="I31" s="20"/>
      <c r="J31" s="7"/>
      <c r="K31" s="20"/>
      <c r="L31" s="7">
        <v>0</v>
      </c>
      <c r="M31" s="20"/>
      <c r="N31" s="7"/>
      <c r="O31" s="20"/>
      <c r="P31" s="7"/>
    </row>
    <row r="32" spans="1:16" ht="15.75" x14ac:dyDescent="0.25">
      <c r="A32" s="15" t="s">
        <v>133</v>
      </c>
      <c r="B32" s="1">
        <v>0</v>
      </c>
      <c r="C32" s="20"/>
      <c r="D32" s="5">
        <f>SUM(D29:D30)</f>
        <v>0</v>
      </c>
      <c r="E32" s="20"/>
      <c r="F32" s="5">
        <f>SUM(F29:F30)</f>
        <v>0</v>
      </c>
      <c r="G32" s="20"/>
      <c r="H32" s="5">
        <f>SUM(H29:H30)</f>
        <v>7648</v>
      </c>
      <c r="I32" s="20"/>
      <c r="J32" s="5">
        <f>SUM(J29:J30)</f>
        <v>-11227</v>
      </c>
      <c r="K32" s="20"/>
      <c r="L32" s="5">
        <f>SUM(L29:L31)</f>
        <v>0</v>
      </c>
      <c r="M32" s="20"/>
      <c r="N32" s="5">
        <f>SUM(N29:N30)</f>
        <v>0</v>
      </c>
      <c r="O32" s="20"/>
      <c r="P32" s="5">
        <f>SUM(P29:P30)</f>
        <v>-3579</v>
      </c>
    </row>
    <row r="33" spans="1:16" ht="12" customHeight="1" x14ac:dyDescent="0.25">
      <c r="B33" s="1">
        <v>0</v>
      </c>
      <c r="C33" s="20"/>
      <c r="D33" s="2"/>
      <c r="E33" s="20"/>
      <c r="F33" s="2"/>
      <c r="G33" s="20"/>
      <c r="H33" s="2"/>
      <c r="I33" s="20"/>
      <c r="J33" s="2"/>
      <c r="K33" s="20"/>
      <c r="L33" s="2"/>
      <c r="M33" s="20"/>
      <c r="N33" s="2"/>
      <c r="O33" s="20"/>
      <c r="P33" s="2"/>
    </row>
    <row r="34" spans="1:16" x14ac:dyDescent="0.25">
      <c r="A34" s="22" t="s">
        <v>170</v>
      </c>
      <c r="B34" s="1">
        <v>0</v>
      </c>
      <c r="C34" s="20"/>
      <c r="D34" s="1"/>
      <c r="E34" s="20"/>
      <c r="F34" s="1"/>
      <c r="G34" s="20"/>
      <c r="H34" s="1"/>
      <c r="I34" s="20"/>
      <c r="J34" s="1"/>
      <c r="K34" s="20"/>
      <c r="L34" s="1"/>
      <c r="M34" s="20"/>
      <c r="N34" s="1"/>
      <c r="O34" s="20"/>
      <c r="P34" s="1"/>
    </row>
    <row r="35" spans="1:16" x14ac:dyDescent="0.25">
      <c r="A35" s="21" t="s">
        <v>171</v>
      </c>
      <c r="B35" s="1">
        <v>0</v>
      </c>
      <c r="C35" s="20"/>
      <c r="D35" s="1"/>
      <c r="E35" s="20"/>
      <c r="F35" s="1"/>
      <c r="G35" s="20"/>
      <c r="H35" s="1"/>
      <c r="I35" s="20"/>
      <c r="J35" s="1"/>
      <c r="K35" s="20"/>
      <c r="L35" s="1"/>
      <c r="M35" s="20"/>
      <c r="N35" s="1"/>
      <c r="O35" s="20"/>
      <c r="P35" s="1"/>
    </row>
    <row r="36" spans="1:16" ht="15.75" x14ac:dyDescent="0.25">
      <c r="A36" s="15" t="s">
        <v>132</v>
      </c>
      <c r="B36" s="1">
        <v>0</v>
      </c>
      <c r="C36" s="20"/>
      <c r="D36" s="1"/>
      <c r="E36" s="20"/>
      <c r="F36" s="1"/>
      <c r="G36" s="20"/>
      <c r="H36" s="1"/>
      <c r="I36" s="20"/>
      <c r="J36" s="1"/>
      <c r="K36" s="20"/>
      <c r="L36" s="1"/>
      <c r="M36" s="20"/>
      <c r="N36" s="1"/>
      <c r="O36" s="20"/>
      <c r="P36" s="1"/>
    </row>
    <row r="37" spans="1:16" ht="15.75" x14ac:dyDescent="0.25">
      <c r="A37" s="15" t="s">
        <v>131</v>
      </c>
      <c r="B37" s="1">
        <v>0</v>
      </c>
      <c r="C37" s="20"/>
      <c r="D37" s="1">
        <v>0</v>
      </c>
      <c r="E37" s="20"/>
      <c r="F37" s="1">
        <v>29490</v>
      </c>
      <c r="G37" s="20"/>
      <c r="H37" s="1">
        <v>0</v>
      </c>
      <c r="I37" s="20"/>
      <c r="J37" s="1">
        <v>0</v>
      </c>
      <c r="K37" s="20"/>
      <c r="L37" s="1">
        <v>0</v>
      </c>
      <c r="M37" s="20"/>
      <c r="N37" s="1">
        <v>0</v>
      </c>
      <c r="O37" s="20"/>
      <c r="P37" s="1">
        <f>SUM(D37:O37)</f>
        <v>29490</v>
      </c>
    </row>
    <row r="38" spans="1:16" ht="15.75" x14ac:dyDescent="0.25">
      <c r="A38" s="15" t="s">
        <v>130</v>
      </c>
      <c r="B38" s="1">
        <v>0</v>
      </c>
      <c r="C38" s="20"/>
      <c r="D38" s="1"/>
      <c r="E38" s="20"/>
      <c r="F38" s="1"/>
      <c r="G38" s="20"/>
      <c r="H38" s="1"/>
      <c r="I38" s="20"/>
      <c r="J38" s="1"/>
      <c r="K38" s="20"/>
      <c r="L38" s="1">
        <v>0</v>
      </c>
      <c r="M38" s="20"/>
      <c r="N38" s="1"/>
      <c r="O38" s="20"/>
      <c r="P38" s="1"/>
    </row>
    <row r="39" spans="1:16" ht="15.75" x14ac:dyDescent="0.25">
      <c r="A39" s="15" t="s">
        <v>129</v>
      </c>
      <c r="B39" s="1">
        <v>0</v>
      </c>
      <c r="C39" s="20"/>
      <c r="D39" s="1">
        <v>0</v>
      </c>
      <c r="E39" s="20"/>
      <c r="F39" s="2">
        <v>3363</v>
      </c>
      <c r="G39" s="20"/>
      <c r="H39" s="1">
        <v>0</v>
      </c>
      <c r="I39" s="20"/>
      <c r="J39" s="1">
        <v>0</v>
      </c>
      <c r="K39" s="20"/>
      <c r="L39" s="1">
        <v>0</v>
      </c>
      <c r="M39" s="20"/>
      <c r="N39" s="1">
        <v>0</v>
      </c>
      <c r="O39" s="20"/>
      <c r="P39" s="1">
        <f t="shared" ref="P39:P40" si="2">SUM(D39:O39)</f>
        <v>3363</v>
      </c>
    </row>
    <row r="40" spans="1:16" ht="15.75" x14ac:dyDescent="0.25">
      <c r="A40" s="15" t="s">
        <v>128</v>
      </c>
      <c r="B40" s="1">
        <v>0</v>
      </c>
      <c r="C40" s="20"/>
      <c r="D40" s="1">
        <v>-6778</v>
      </c>
      <c r="E40" s="20"/>
      <c r="F40" s="1">
        <v>-31173</v>
      </c>
      <c r="G40" s="20"/>
      <c r="H40" s="1">
        <v>0</v>
      </c>
      <c r="I40" s="20"/>
      <c r="J40" s="1">
        <v>0</v>
      </c>
      <c r="K40" s="20"/>
      <c r="L40" s="1">
        <v>0</v>
      </c>
      <c r="M40" s="20"/>
      <c r="N40" s="1">
        <v>0</v>
      </c>
      <c r="O40" s="20"/>
      <c r="P40" s="1">
        <f t="shared" si="2"/>
        <v>-37951</v>
      </c>
    </row>
    <row r="41" spans="1:16" ht="15.75" x14ac:dyDescent="0.25">
      <c r="A41" s="15" t="s">
        <v>168</v>
      </c>
      <c r="B41" s="1">
        <v>0</v>
      </c>
      <c r="C41" s="20"/>
      <c r="D41" s="7"/>
      <c r="E41" s="20"/>
      <c r="F41" s="7"/>
      <c r="G41" s="20"/>
      <c r="H41" s="7"/>
      <c r="I41" s="20"/>
      <c r="J41" s="7"/>
      <c r="K41" s="20"/>
      <c r="L41" s="7"/>
      <c r="M41" s="20"/>
      <c r="N41" s="7"/>
      <c r="O41" s="20"/>
      <c r="P41" s="7"/>
    </row>
    <row r="42" spans="1:16" ht="15.75" x14ac:dyDescent="0.25">
      <c r="A42" s="15" t="s">
        <v>127</v>
      </c>
      <c r="B42" s="1">
        <v>0</v>
      </c>
      <c r="C42" s="20"/>
      <c r="D42" s="5">
        <f>SUM(D35:D40)</f>
        <v>-6778</v>
      </c>
      <c r="E42" s="20"/>
      <c r="F42" s="5">
        <f>SUM(F35:F40)</f>
        <v>1680</v>
      </c>
      <c r="G42" s="20"/>
      <c r="H42" s="5">
        <f>SUM(H35:H40)</f>
        <v>0</v>
      </c>
      <c r="I42" s="20"/>
      <c r="J42" s="5">
        <f>SUM(J35:J40)</f>
        <v>0</v>
      </c>
      <c r="K42" s="20"/>
      <c r="L42" s="5">
        <f>SUM(L35:L40)</f>
        <v>0</v>
      </c>
      <c r="M42" s="20"/>
      <c r="N42" s="5">
        <f>SUM(N35:N40)</f>
        <v>0</v>
      </c>
      <c r="O42" s="20"/>
      <c r="P42" s="5">
        <f>SUM(P35:P40)</f>
        <v>-5098</v>
      </c>
    </row>
    <row r="43" spans="1:16" x14ac:dyDescent="0.25">
      <c r="B43" s="1">
        <v>0</v>
      </c>
      <c r="C43" s="20"/>
      <c r="D43" s="2"/>
      <c r="E43" s="20"/>
      <c r="F43" s="2"/>
      <c r="G43" s="20"/>
      <c r="H43" s="2"/>
      <c r="I43" s="20"/>
      <c r="J43" s="2"/>
      <c r="K43" s="20"/>
      <c r="L43" s="2"/>
      <c r="M43" s="20"/>
      <c r="N43" s="2"/>
      <c r="O43" s="20"/>
      <c r="P43" s="2"/>
    </row>
    <row r="44" spans="1:16" x14ac:dyDescent="0.25">
      <c r="A44" s="22" t="s">
        <v>172</v>
      </c>
      <c r="B44" s="1">
        <v>0</v>
      </c>
      <c r="C44" s="20"/>
      <c r="D44" s="1"/>
      <c r="E44" s="20"/>
      <c r="F44" s="1"/>
      <c r="G44" s="20"/>
      <c r="H44" s="1"/>
      <c r="I44" s="20"/>
      <c r="J44" s="1"/>
      <c r="K44" s="20"/>
      <c r="L44" s="1"/>
      <c r="M44" s="20"/>
      <c r="N44" s="1"/>
      <c r="O44" s="20"/>
      <c r="P44" s="1"/>
    </row>
    <row r="45" spans="1:16" ht="15.75" x14ac:dyDescent="0.25">
      <c r="A45" s="15" t="s">
        <v>126</v>
      </c>
      <c r="B45" s="1">
        <v>0</v>
      </c>
      <c r="C45" s="20"/>
      <c r="D45" s="2">
        <v>-27609</v>
      </c>
      <c r="E45" s="20"/>
      <c r="F45" s="1">
        <v>-1727</v>
      </c>
      <c r="G45" s="20"/>
      <c r="H45" s="1">
        <v>-53170</v>
      </c>
      <c r="I45" s="20"/>
      <c r="J45" s="1">
        <v>-5955</v>
      </c>
      <c r="K45" s="20"/>
      <c r="L45" s="1">
        <v>0</v>
      </c>
      <c r="M45" s="20"/>
      <c r="N45" s="2">
        <v>-847456</v>
      </c>
      <c r="O45" s="20"/>
      <c r="P45" s="1">
        <f>SUM(D45:O45)</f>
        <v>-935917</v>
      </c>
    </row>
    <row r="46" spans="1:16" ht="15.75" x14ac:dyDescent="0.25">
      <c r="A46" s="15" t="s">
        <v>125</v>
      </c>
      <c r="B46" s="1">
        <v>0</v>
      </c>
      <c r="C46" s="20"/>
      <c r="D46" s="2">
        <v>21549</v>
      </c>
      <c r="E46" s="20"/>
      <c r="F46" s="1">
        <v>0</v>
      </c>
      <c r="G46" s="20"/>
      <c r="H46" s="1">
        <v>29325</v>
      </c>
      <c r="I46" s="20"/>
      <c r="J46" s="1">
        <v>13206</v>
      </c>
      <c r="K46" s="20"/>
      <c r="L46" s="1">
        <v>0</v>
      </c>
      <c r="M46" s="20"/>
      <c r="N46" s="2">
        <v>836781</v>
      </c>
      <c r="O46" s="20"/>
      <c r="P46" s="1">
        <f>SUM(D46:O46)</f>
        <v>900861</v>
      </c>
    </row>
    <row r="47" spans="1:16" ht="15.75" x14ac:dyDescent="0.25">
      <c r="A47" s="15" t="s">
        <v>124</v>
      </c>
      <c r="B47" s="1">
        <v>0</v>
      </c>
      <c r="C47" s="20"/>
      <c r="D47" s="2">
        <v>583</v>
      </c>
      <c r="E47" s="20"/>
      <c r="F47" s="2">
        <v>614</v>
      </c>
      <c r="G47" s="20"/>
      <c r="H47" s="1">
        <v>2030</v>
      </c>
      <c r="I47" s="20"/>
      <c r="J47" s="1">
        <v>114</v>
      </c>
      <c r="K47" s="20"/>
      <c r="L47" s="1">
        <v>0</v>
      </c>
      <c r="M47" s="20"/>
      <c r="N47" s="2">
        <v>0</v>
      </c>
      <c r="O47" s="20"/>
      <c r="P47" s="2">
        <f>SUM(D47:O47)</f>
        <v>3341</v>
      </c>
    </row>
    <row r="48" spans="1:16" ht="18" customHeight="1" x14ac:dyDescent="0.25">
      <c r="A48" s="15" t="s">
        <v>173</v>
      </c>
      <c r="B48" s="1">
        <v>0</v>
      </c>
      <c r="C48" s="20"/>
      <c r="D48" s="7"/>
      <c r="E48" s="20"/>
      <c r="F48" s="7"/>
      <c r="G48" s="20"/>
      <c r="H48" s="7"/>
      <c r="I48" s="20"/>
      <c r="J48" s="7"/>
      <c r="K48" s="20"/>
      <c r="L48" s="7"/>
      <c r="M48" s="20"/>
      <c r="N48" s="7"/>
      <c r="O48" s="20"/>
      <c r="P48" s="7"/>
    </row>
    <row r="49" spans="1:16" ht="15.75" x14ac:dyDescent="0.25">
      <c r="A49" s="15" t="s">
        <v>123</v>
      </c>
      <c r="B49" s="1">
        <v>0</v>
      </c>
      <c r="C49" s="20"/>
      <c r="D49" s="5">
        <f>SUM(D45:D47)</f>
        <v>-5477</v>
      </c>
      <c r="E49" s="20"/>
      <c r="F49" s="5">
        <f>SUM(F45:F47)</f>
        <v>-1113</v>
      </c>
      <c r="G49" s="20"/>
      <c r="H49" s="5">
        <f>SUM(H45:H47)</f>
        <v>-21815</v>
      </c>
      <c r="I49" s="20"/>
      <c r="J49" s="5">
        <f>SUM(J45:J47)</f>
        <v>7365</v>
      </c>
      <c r="K49" s="20"/>
      <c r="L49" s="5">
        <f>SUM(L45:L47)</f>
        <v>0</v>
      </c>
      <c r="M49" s="20"/>
      <c r="N49" s="5">
        <f>SUM(N45:N47)</f>
        <v>-10675</v>
      </c>
      <c r="O49" s="20"/>
      <c r="P49" s="5">
        <f>SUM(P45:P47)</f>
        <v>-31715</v>
      </c>
    </row>
    <row r="50" spans="1:16" ht="15.75" x14ac:dyDescent="0.25">
      <c r="A50" s="15" t="s">
        <v>174</v>
      </c>
      <c r="B50" s="1">
        <v>0</v>
      </c>
      <c r="C50" s="20"/>
      <c r="D50" s="2"/>
      <c r="E50" s="20"/>
      <c r="F50" s="2"/>
      <c r="G50" s="20"/>
      <c r="H50" s="2"/>
      <c r="I50" s="20"/>
      <c r="J50" s="2"/>
      <c r="K50" s="20"/>
      <c r="L50" s="2"/>
      <c r="M50" s="20"/>
      <c r="N50" s="2"/>
      <c r="O50" s="20"/>
      <c r="P50" s="2"/>
    </row>
    <row r="51" spans="1:16" ht="15.75" x14ac:dyDescent="0.25">
      <c r="A51" s="15" t="s">
        <v>122</v>
      </c>
      <c r="B51" s="1">
        <v>0</v>
      </c>
      <c r="C51" s="20"/>
      <c r="D51" s="2">
        <v>519</v>
      </c>
      <c r="E51" s="20"/>
      <c r="F51" s="2">
        <v>-215</v>
      </c>
      <c r="G51" s="20"/>
      <c r="H51" s="2">
        <v>-4182</v>
      </c>
      <c r="I51" s="20"/>
      <c r="J51" s="2">
        <v>-252</v>
      </c>
      <c r="K51" s="20"/>
      <c r="L51" s="2">
        <v>0</v>
      </c>
      <c r="M51" s="20"/>
      <c r="N51" s="2">
        <v>-564</v>
      </c>
      <c r="O51" s="20"/>
      <c r="P51" s="2">
        <f>SUM(D51:O51)</f>
        <v>-4694</v>
      </c>
    </row>
    <row r="52" spans="1:16" ht="15.75" x14ac:dyDescent="0.25">
      <c r="A52" s="15" t="s">
        <v>121</v>
      </c>
      <c r="B52" s="1">
        <v>0</v>
      </c>
      <c r="C52" s="20"/>
      <c r="D52" s="2">
        <v>50642</v>
      </c>
      <c r="E52" s="20"/>
      <c r="F52" s="2">
        <v>7050</v>
      </c>
      <c r="G52" s="20"/>
      <c r="H52" s="2">
        <v>4773</v>
      </c>
      <c r="I52" s="20"/>
      <c r="J52" s="2">
        <v>252</v>
      </c>
      <c r="K52" s="20"/>
      <c r="L52" s="2">
        <v>0</v>
      </c>
      <c r="M52" s="20"/>
      <c r="N52" s="2">
        <v>3190</v>
      </c>
      <c r="O52" s="20"/>
      <c r="P52" s="2">
        <v>65907</v>
      </c>
    </row>
    <row r="53" spans="1:16" ht="16.5" thickBot="1" x14ac:dyDescent="0.3">
      <c r="A53" s="15" t="s">
        <v>120</v>
      </c>
      <c r="B53" s="1">
        <v>0</v>
      </c>
      <c r="C53" s="20"/>
      <c r="D53" s="4">
        <f>D51+D52</f>
        <v>51161</v>
      </c>
      <c r="E53" s="20"/>
      <c r="F53" s="4">
        <f>F51+F52</f>
        <v>6835</v>
      </c>
      <c r="G53" s="20"/>
      <c r="H53" s="4">
        <f>H51+H52</f>
        <v>591</v>
      </c>
      <c r="I53" s="20"/>
      <c r="J53" s="4">
        <f>J51+J52</f>
        <v>0</v>
      </c>
      <c r="K53" s="20"/>
      <c r="L53" s="4">
        <f>L51+L52</f>
        <v>0</v>
      </c>
      <c r="M53" s="20"/>
      <c r="N53" s="4">
        <f>N51+N52</f>
        <v>2626</v>
      </c>
      <c r="O53" s="20"/>
      <c r="P53" s="4">
        <f>P51+P52</f>
        <v>61213</v>
      </c>
    </row>
    <row r="54" spans="1:16" ht="18.75" thickTop="1" x14ac:dyDescent="0.25">
      <c r="B54" s="1">
        <v>0</v>
      </c>
      <c r="C54" s="20"/>
      <c r="D54" s="2"/>
      <c r="E54" s="20"/>
      <c r="F54" s="2"/>
      <c r="G54" s="20"/>
      <c r="H54" s="2"/>
      <c r="I54" s="20"/>
      <c r="J54" s="2"/>
      <c r="K54" s="20"/>
      <c r="L54" s="2"/>
      <c r="M54" s="20"/>
      <c r="N54" s="2"/>
      <c r="O54" s="20"/>
      <c r="P54" s="2"/>
    </row>
    <row r="55" spans="1:16" x14ac:dyDescent="0.25">
      <c r="A55" s="22" t="s">
        <v>175</v>
      </c>
      <c r="B55" s="1">
        <v>0</v>
      </c>
      <c r="C55" s="20"/>
      <c r="D55" s="2"/>
      <c r="E55" s="20"/>
      <c r="F55" s="2"/>
      <c r="G55" s="20"/>
      <c r="H55" s="2"/>
      <c r="I55" s="20"/>
      <c r="J55" s="2"/>
      <c r="K55" s="20"/>
      <c r="L55" s="2"/>
      <c r="M55" s="20"/>
      <c r="N55" s="2"/>
      <c r="O55" s="20"/>
      <c r="P55" s="2"/>
    </row>
    <row r="56" spans="1:16" x14ac:dyDescent="0.25">
      <c r="A56" s="21" t="s">
        <v>176</v>
      </c>
      <c r="B56" s="1">
        <v>0</v>
      </c>
      <c r="C56" s="20"/>
      <c r="D56" s="2"/>
      <c r="E56" s="20"/>
      <c r="F56" s="2"/>
      <c r="G56" s="20"/>
      <c r="H56" s="2"/>
      <c r="I56" s="20"/>
      <c r="J56" s="2"/>
      <c r="K56" s="20"/>
      <c r="L56" s="2"/>
      <c r="M56" s="20"/>
      <c r="N56" s="2"/>
      <c r="O56" s="20"/>
      <c r="P56" s="2"/>
    </row>
    <row r="57" spans="1:16" x14ac:dyDescent="0.25">
      <c r="A57" s="21" t="s">
        <v>177</v>
      </c>
      <c r="B57" s="1">
        <v>0</v>
      </c>
      <c r="C57" s="20"/>
      <c r="D57" s="2"/>
      <c r="E57" s="20"/>
      <c r="F57" s="2"/>
      <c r="G57" s="20"/>
      <c r="H57" s="2"/>
      <c r="I57" s="20"/>
      <c r="J57" s="2"/>
      <c r="K57" s="20"/>
      <c r="L57" s="2"/>
      <c r="M57" s="20"/>
      <c r="N57" s="2"/>
      <c r="O57" s="20"/>
      <c r="P57" s="2"/>
    </row>
    <row r="58" spans="1:16" ht="15.75" x14ac:dyDescent="0.25">
      <c r="A58" s="15" t="s">
        <v>178</v>
      </c>
      <c r="B58" s="1">
        <v>0</v>
      </c>
      <c r="C58" s="3" t="s">
        <v>1</v>
      </c>
      <c r="D58" s="5">
        <v>-6749</v>
      </c>
      <c r="E58" s="3" t="s">
        <v>1</v>
      </c>
      <c r="F58" s="5">
        <v>-28156</v>
      </c>
      <c r="G58" s="3" t="s">
        <v>1</v>
      </c>
      <c r="H58" s="5">
        <v>36728</v>
      </c>
      <c r="I58" s="3" t="s">
        <v>1</v>
      </c>
      <c r="J58" s="5">
        <v>833</v>
      </c>
      <c r="K58" s="3" t="s">
        <v>1</v>
      </c>
      <c r="L58" s="5">
        <v>172251</v>
      </c>
      <c r="M58" s="3" t="s">
        <v>1</v>
      </c>
      <c r="N58" s="5">
        <v>10172</v>
      </c>
      <c r="O58" s="3" t="s">
        <v>1</v>
      </c>
      <c r="P58" s="5">
        <f>SUM(D58:O58)</f>
        <v>185079</v>
      </c>
    </row>
    <row r="59" spans="1:16" ht="15.75" x14ac:dyDescent="0.25">
      <c r="A59" s="15" t="s">
        <v>179</v>
      </c>
      <c r="B59" s="1">
        <v>0</v>
      </c>
      <c r="C59" s="20"/>
      <c r="D59" s="2"/>
      <c r="E59" s="20"/>
      <c r="F59" s="2"/>
      <c r="G59" s="20"/>
      <c r="H59" s="2"/>
      <c r="I59" s="20"/>
      <c r="J59" s="2"/>
      <c r="K59" s="20"/>
      <c r="L59" s="2"/>
      <c r="M59" s="20"/>
      <c r="N59" s="2"/>
      <c r="O59" s="20"/>
      <c r="P59" s="2"/>
    </row>
    <row r="60" spans="1:16" ht="15.75" x14ac:dyDescent="0.25">
      <c r="A60" s="15" t="s">
        <v>205</v>
      </c>
      <c r="B60" s="1">
        <v>0</v>
      </c>
      <c r="C60" s="20"/>
      <c r="D60" s="2"/>
      <c r="E60" s="20"/>
      <c r="F60" s="2"/>
      <c r="G60" s="20"/>
      <c r="I60" s="20"/>
      <c r="K60" s="20"/>
      <c r="M60" s="20"/>
      <c r="N60" s="2"/>
      <c r="O60" s="20"/>
      <c r="P60" s="2"/>
    </row>
    <row r="61" spans="1:16" ht="14.25" x14ac:dyDescent="0.2">
      <c r="A61" s="11" t="s">
        <v>119</v>
      </c>
      <c r="B61" s="1">
        <v>0</v>
      </c>
      <c r="C61" s="20"/>
      <c r="D61" s="2"/>
      <c r="E61" s="20"/>
      <c r="F61" s="2"/>
      <c r="G61" s="20"/>
      <c r="I61" s="20"/>
      <c r="K61" s="20"/>
      <c r="M61" s="20"/>
      <c r="N61" s="2"/>
      <c r="O61" s="20"/>
      <c r="P61" s="2"/>
    </row>
    <row r="62" spans="1:16" ht="18" customHeight="1" x14ac:dyDescent="0.25">
      <c r="A62" s="15" t="s">
        <v>118</v>
      </c>
      <c r="B62" s="1">
        <v>0</v>
      </c>
      <c r="C62" s="20"/>
      <c r="D62" s="2">
        <v>22848</v>
      </c>
      <c r="E62" s="20"/>
      <c r="F62" s="2">
        <v>25117</v>
      </c>
      <c r="G62" s="20"/>
      <c r="H62" s="1">
        <v>0</v>
      </c>
      <c r="I62" s="20"/>
      <c r="J62" s="1">
        <v>13</v>
      </c>
      <c r="K62" s="20"/>
      <c r="L62" s="1">
        <v>0</v>
      </c>
      <c r="M62" s="20"/>
      <c r="N62" s="1">
        <v>0</v>
      </c>
      <c r="O62" s="20"/>
      <c r="P62" s="1">
        <f>SUM(D62:O62)</f>
        <v>47978</v>
      </c>
    </row>
    <row r="63" spans="1:16" ht="15" customHeight="1" x14ac:dyDescent="0.25">
      <c r="A63" s="15" t="s">
        <v>117</v>
      </c>
      <c r="B63" s="1">
        <v>0</v>
      </c>
      <c r="C63" s="20"/>
      <c r="D63" s="2">
        <v>-133</v>
      </c>
      <c r="E63" s="20"/>
      <c r="F63" s="2">
        <v>-96</v>
      </c>
      <c r="G63" s="20"/>
      <c r="H63" s="2">
        <v>-39969</v>
      </c>
      <c r="I63" s="20"/>
      <c r="J63" s="2">
        <v>3260</v>
      </c>
      <c r="K63" s="20"/>
      <c r="L63" s="2">
        <v>-198921</v>
      </c>
      <c r="M63" s="20"/>
      <c r="N63" s="1">
        <v>0</v>
      </c>
      <c r="O63" s="20"/>
      <c r="P63" s="1">
        <f>SUM(D63:O63)</f>
        <v>-235859</v>
      </c>
    </row>
    <row r="64" spans="1:16" ht="15" customHeight="1" x14ac:dyDescent="0.25">
      <c r="A64" s="38" t="s">
        <v>116</v>
      </c>
      <c r="B64" s="1">
        <v>0</v>
      </c>
      <c r="C64" s="20"/>
      <c r="D64" s="2"/>
      <c r="E64" s="20"/>
      <c r="F64" s="2"/>
      <c r="G64" s="20"/>
      <c r="H64" s="2"/>
      <c r="I64" s="20"/>
      <c r="J64" s="2"/>
      <c r="K64" s="20"/>
      <c r="L64" s="2"/>
      <c r="M64" s="20"/>
      <c r="N64" s="1"/>
      <c r="O64" s="20"/>
      <c r="P64" s="1"/>
    </row>
    <row r="65" spans="1:16" ht="15" customHeight="1" x14ac:dyDescent="0.25">
      <c r="A65" s="38" t="s">
        <v>115</v>
      </c>
      <c r="B65" s="1">
        <v>0</v>
      </c>
      <c r="C65" s="20"/>
      <c r="D65" s="2">
        <v>0</v>
      </c>
      <c r="E65" s="20"/>
      <c r="F65" s="2">
        <v>225</v>
      </c>
      <c r="G65" s="20"/>
      <c r="H65" s="2">
        <v>0</v>
      </c>
      <c r="I65" s="20"/>
      <c r="J65" s="2">
        <v>0</v>
      </c>
      <c r="K65" s="20"/>
      <c r="L65" s="2">
        <v>0</v>
      </c>
      <c r="M65" s="20"/>
      <c r="N65" s="1">
        <v>0</v>
      </c>
      <c r="O65" s="20"/>
      <c r="P65" s="1">
        <f>SUM(D65:O65)</f>
        <v>225</v>
      </c>
    </row>
    <row r="66" spans="1:16" ht="15.75" x14ac:dyDescent="0.25">
      <c r="A66" s="15" t="s">
        <v>114</v>
      </c>
      <c r="B66" s="1">
        <v>0</v>
      </c>
      <c r="C66" s="20"/>
      <c r="D66" s="2"/>
      <c r="E66" s="20"/>
      <c r="F66" s="2"/>
      <c r="G66" s="20"/>
      <c r="H66" s="2"/>
      <c r="I66" s="20"/>
      <c r="J66" s="2"/>
      <c r="K66" s="20"/>
      <c r="L66" s="2"/>
      <c r="M66" s="20"/>
      <c r="N66" s="1"/>
      <c r="O66" s="20"/>
      <c r="P66" s="1"/>
    </row>
    <row r="67" spans="1:16" ht="15.75" x14ac:dyDescent="0.25">
      <c r="A67" s="15" t="s">
        <v>113</v>
      </c>
      <c r="B67" s="1">
        <v>0</v>
      </c>
      <c r="C67" s="20"/>
      <c r="D67" s="1">
        <v>0</v>
      </c>
      <c r="E67" s="20"/>
      <c r="F67" s="1">
        <v>0</v>
      </c>
      <c r="G67" s="20"/>
      <c r="H67" s="2">
        <v>8619</v>
      </c>
      <c r="I67" s="20"/>
      <c r="J67" s="2">
        <v>0</v>
      </c>
      <c r="K67" s="20"/>
      <c r="L67" s="2">
        <v>17</v>
      </c>
      <c r="M67" s="20"/>
      <c r="N67" s="1">
        <v>0</v>
      </c>
      <c r="O67" s="20"/>
      <c r="P67" s="1">
        <f t="shared" ref="P67:P76" si="3">SUM(D67:O67)</f>
        <v>8636</v>
      </c>
    </row>
    <row r="68" spans="1:16" ht="15.75" x14ac:dyDescent="0.25">
      <c r="A68" s="15" t="s">
        <v>111</v>
      </c>
      <c r="B68" s="1">
        <v>0</v>
      </c>
      <c r="C68" s="20"/>
      <c r="D68" s="2">
        <v>-9</v>
      </c>
      <c r="E68" s="20"/>
      <c r="F68" s="2">
        <v>-76</v>
      </c>
      <c r="G68" s="20"/>
      <c r="H68" s="1">
        <v>0</v>
      </c>
      <c r="I68" s="20"/>
      <c r="J68" s="1">
        <v>0</v>
      </c>
      <c r="K68" s="20"/>
      <c r="L68" s="1">
        <v>0</v>
      </c>
      <c r="M68" s="20"/>
      <c r="N68" s="2">
        <v>-24</v>
      </c>
      <c r="O68" s="20"/>
      <c r="P68" s="1">
        <f t="shared" si="3"/>
        <v>-109</v>
      </c>
    </row>
    <row r="69" spans="1:16" ht="15.75" x14ac:dyDescent="0.25">
      <c r="A69" s="15" t="s">
        <v>110</v>
      </c>
      <c r="B69" s="1">
        <v>0</v>
      </c>
      <c r="C69" s="20"/>
      <c r="D69" s="2">
        <v>0</v>
      </c>
      <c r="E69" s="20"/>
      <c r="F69" s="2">
        <v>-134</v>
      </c>
      <c r="G69" s="20"/>
      <c r="H69" s="1">
        <v>0</v>
      </c>
      <c r="I69" s="20"/>
      <c r="J69" s="1">
        <v>0</v>
      </c>
      <c r="K69" s="20"/>
      <c r="L69" s="1">
        <v>0</v>
      </c>
      <c r="M69" s="20"/>
      <c r="N69" s="1">
        <v>0</v>
      </c>
      <c r="O69" s="20"/>
      <c r="P69" s="1">
        <f t="shared" si="3"/>
        <v>-134</v>
      </c>
    </row>
    <row r="70" spans="1:16" ht="15.75" x14ac:dyDescent="0.25">
      <c r="A70" s="15" t="s">
        <v>109</v>
      </c>
      <c r="B70" s="1">
        <v>0</v>
      </c>
      <c r="C70" s="20"/>
      <c r="D70" s="2">
        <v>2855</v>
      </c>
      <c r="E70" s="20"/>
      <c r="F70" s="2">
        <v>-5037</v>
      </c>
      <c r="G70" s="20"/>
      <c r="H70" s="1">
        <v>0</v>
      </c>
      <c r="I70" s="20"/>
      <c r="J70" s="1">
        <v>0</v>
      </c>
      <c r="K70" s="20"/>
      <c r="L70" s="1">
        <v>0</v>
      </c>
      <c r="M70" s="20"/>
      <c r="N70" s="2">
        <v>0</v>
      </c>
      <c r="O70" s="20"/>
      <c r="P70" s="1">
        <f t="shared" si="3"/>
        <v>-2182</v>
      </c>
    </row>
    <row r="71" spans="1:16" ht="15.75" x14ac:dyDescent="0.25">
      <c r="A71" s="15" t="s">
        <v>108</v>
      </c>
      <c r="B71" s="1">
        <v>0</v>
      </c>
      <c r="C71" s="20"/>
      <c r="D71" s="2">
        <v>-8</v>
      </c>
      <c r="E71" s="20"/>
      <c r="F71" s="2">
        <v>2187</v>
      </c>
      <c r="G71" s="20"/>
      <c r="H71" s="2">
        <v>4607</v>
      </c>
      <c r="I71" s="20"/>
      <c r="J71" s="2">
        <v>-496</v>
      </c>
      <c r="K71" s="20"/>
      <c r="L71" s="1">
        <v>26653</v>
      </c>
      <c r="M71" s="20"/>
      <c r="N71" s="2">
        <v>1114</v>
      </c>
      <c r="O71" s="20"/>
      <c r="P71" s="1">
        <f t="shared" si="3"/>
        <v>34057</v>
      </c>
    </row>
    <row r="72" spans="1:16" ht="15.75" x14ac:dyDescent="0.25">
      <c r="A72" s="15" t="s">
        <v>107</v>
      </c>
      <c r="B72" s="1">
        <v>0</v>
      </c>
      <c r="C72" s="20"/>
      <c r="D72" s="2">
        <v>694</v>
      </c>
      <c r="E72" s="20"/>
      <c r="F72" s="2">
        <v>1264</v>
      </c>
      <c r="G72" s="20"/>
      <c r="H72" s="1">
        <v>0</v>
      </c>
      <c r="I72" s="20"/>
      <c r="J72" s="1">
        <v>0</v>
      </c>
      <c r="K72" s="20"/>
      <c r="L72" s="1">
        <v>0</v>
      </c>
      <c r="M72" s="20"/>
      <c r="N72" s="1">
        <v>0</v>
      </c>
      <c r="O72" s="20"/>
      <c r="P72" s="1">
        <f t="shared" si="3"/>
        <v>1958</v>
      </c>
    </row>
    <row r="73" spans="1:16" ht="15.75" x14ac:dyDescent="0.25">
      <c r="A73" s="15" t="s">
        <v>106</v>
      </c>
      <c r="B73" s="1">
        <v>0</v>
      </c>
      <c r="C73" s="20"/>
      <c r="D73" s="2">
        <v>175</v>
      </c>
      <c r="E73" s="20"/>
      <c r="F73" s="2">
        <v>121</v>
      </c>
      <c r="G73" s="20"/>
      <c r="H73" s="1">
        <v>0</v>
      </c>
      <c r="I73" s="20"/>
      <c r="J73" s="1">
        <v>0</v>
      </c>
      <c r="K73" s="20"/>
      <c r="L73" s="1">
        <v>0</v>
      </c>
      <c r="M73" s="20"/>
      <c r="N73" s="1">
        <v>0</v>
      </c>
      <c r="O73" s="20"/>
      <c r="P73" s="1">
        <f t="shared" si="3"/>
        <v>296</v>
      </c>
    </row>
    <row r="74" spans="1:16" ht="15.75" x14ac:dyDescent="0.25">
      <c r="A74" s="15" t="s">
        <v>203</v>
      </c>
      <c r="B74" s="1" t="s">
        <v>59</v>
      </c>
      <c r="C74" s="20"/>
      <c r="D74" s="2">
        <v>0</v>
      </c>
      <c r="E74" s="20"/>
      <c r="F74" s="2">
        <v>-145</v>
      </c>
      <c r="G74" s="20"/>
      <c r="H74" s="1">
        <v>0</v>
      </c>
      <c r="I74" s="20"/>
      <c r="J74" s="1">
        <v>0</v>
      </c>
      <c r="K74" s="20"/>
      <c r="L74" s="1">
        <v>0</v>
      </c>
      <c r="M74" s="20"/>
      <c r="N74" s="1">
        <v>0</v>
      </c>
      <c r="O74" s="20"/>
      <c r="P74" s="1">
        <f t="shared" si="3"/>
        <v>-145</v>
      </c>
    </row>
    <row r="75" spans="1:16" ht="15.75" x14ac:dyDescent="0.25">
      <c r="A75" s="15" t="s">
        <v>105</v>
      </c>
      <c r="B75" s="1">
        <v>0</v>
      </c>
      <c r="C75" s="20"/>
      <c r="D75" s="2">
        <v>-6899</v>
      </c>
      <c r="E75" s="20"/>
      <c r="F75" s="2">
        <v>3519</v>
      </c>
      <c r="G75" s="20"/>
      <c r="H75" s="1">
        <v>0</v>
      </c>
      <c r="I75" s="20"/>
      <c r="J75" s="1">
        <v>0</v>
      </c>
      <c r="K75" s="20"/>
      <c r="L75" s="1">
        <v>0</v>
      </c>
      <c r="M75" s="20"/>
      <c r="N75" s="1">
        <v>0</v>
      </c>
      <c r="O75" s="20"/>
      <c r="P75" s="1">
        <f t="shared" si="3"/>
        <v>-3380</v>
      </c>
    </row>
    <row r="76" spans="1:16" ht="15.75" x14ac:dyDescent="0.25">
      <c r="A76" s="15" t="s">
        <v>206</v>
      </c>
      <c r="B76" s="1">
        <v>0</v>
      </c>
      <c r="C76" s="20"/>
      <c r="D76" s="1">
        <v>0</v>
      </c>
      <c r="E76" s="20"/>
      <c r="F76" s="1">
        <v>0</v>
      </c>
      <c r="G76" s="20"/>
      <c r="H76" s="1">
        <v>0</v>
      </c>
      <c r="I76" s="20"/>
      <c r="J76" s="1">
        <v>0</v>
      </c>
      <c r="K76" s="20"/>
      <c r="L76" s="1">
        <v>0</v>
      </c>
      <c r="M76" s="20"/>
      <c r="N76" s="2">
        <v>209</v>
      </c>
      <c r="O76" s="20"/>
      <c r="P76" s="1">
        <f t="shared" si="3"/>
        <v>209</v>
      </c>
    </row>
    <row r="77" spans="1:16" ht="15.75" x14ac:dyDescent="0.25">
      <c r="A77" s="15" t="s">
        <v>207</v>
      </c>
      <c r="B77" s="1">
        <v>0</v>
      </c>
      <c r="C77" s="20"/>
      <c r="D77" s="1"/>
      <c r="E77" s="20"/>
      <c r="F77" s="1"/>
      <c r="G77" s="20"/>
      <c r="H77" s="1"/>
      <c r="I77" s="20"/>
      <c r="J77" s="1"/>
      <c r="K77" s="20"/>
      <c r="L77" s="1">
        <v>0</v>
      </c>
      <c r="M77" s="20"/>
      <c r="N77" s="2"/>
      <c r="O77" s="20"/>
      <c r="P77" s="1"/>
    </row>
    <row r="78" spans="1:16" ht="15.75" x14ac:dyDescent="0.25">
      <c r="A78" s="15" t="s">
        <v>104</v>
      </c>
      <c r="B78" s="1">
        <v>0</v>
      </c>
      <c r="C78" s="20"/>
      <c r="D78" s="1">
        <v>0</v>
      </c>
      <c r="E78" s="20"/>
      <c r="F78" s="1">
        <v>0</v>
      </c>
      <c r="G78" s="20"/>
      <c r="H78" s="1">
        <v>0</v>
      </c>
      <c r="I78" s="20"/>
      <c r="J78" s="1">
        <v>0</v>
      </c>
      <c r="K78" s="20"/>
      <c r="L78" s="1">
        <v>0</v>
      </c>
      <c r="M78" s="20"/>
      <c r="N78" s="2">
        <v>-1209</v>
      </c>
      <c r="O78" s="20"/>
      <c r="P78" s="1">
        <f>SUM(D78:O78)</f>
        <v>-1209</v>
      </c>
    </row>
    <row r="79" spans="1:16" ht="15.75" x14ac:dyDescent="0.25">
      <c r="A79" s="15" t="s">
        <v>103</v>
      </c>
      <c r="B79" s="1">
        <v>0</v>
      </c>
      <c r="C79" s="20"/>
      <c r="D79" s="1">
        <v>0</v>
      </c>
      <c r="E79" s="20"/>
      <c r="F79" s="1">
        <v>0</v>
      </c>
      <c r="G79" s="20"/>
      <c r="H79" s="1">
        <v>0</v>
      </c>
      <c r="I79" s="20"/>
      <c r="J79" s="1">
        <v>0</v>
      </c>
      <c r="K79" s="20"/>
      <c r="L79" s="1">
        <v>0</v>
      </c>
      <c r="M79" s="20"/>
      <c r="N79" s="2">
        <v>-151</v>
      </c>
      <c r="O79" s="20"/>
      <c r="P79" s="1">
        <f>SUM(D79:O79)</f>
        <v>-151</v>
      </c>
    </row>
    <row r="80" spans="1:16" ht="15.75" x14ac:dyDescent="0.25">
      <c r="A80" s="15" t="s">
        <v>204</v>
      </c>
      <c r="B80" s="1"/>
      <c r="C80" s="20"/>
      <c r="D80" s="1">
        <v>0</v>
      </c>
      <c r="E80" s="20"/>
      <c r="F80" s="1">
        <v>429</v>
      </c>
      <c r="G80" s="20"/>
      <c r="H80" s="1">
        <v>0</v>
      </c>
      <c r="I80" s="20"/>
      <c r="J80" s="1">
        <v>0</v>
      </c>
      <c r="K80" s="20"/>
      <c r="L80" s="1">
        <v>0</v>
      </c>
      <c r="M80" s="20"/>
      <c r="N80" s="2">
        <v>0</v>
      </c>
      <c r="O80" s="20"/>
      <c r="P80" s="1">
        <f>SUM(D80:O80)</f>
        <v>429</v>
      </c>
    </row>
    <row r="81" spans="1:16" ht="15.75" x14ac:dyDescent="0.25">
      <c r="A81" s="15" t="s">
        <v>102</v>
      </c>
      <c r="B81" s="1">
        <v>0</v>
      </c>
      <c r="C81" s="20"/>
      <c r="D81" s="6">
        <f>SUM(D62:D80)</f>
        <v>19523</v>
      </c>
      <c r="E81" s="20"/>
      <c r="F81" s="6">
        <f>SUM(F62:F80)</f>
        <v>27374</v>
      </c>
      <c r="G81" s="20"/>
      <c r="H81" s="6">
        <f>SUM(H62:H80)</f>
        <v>-26743</v>
      </c>
      <c r="I81" s="20"/>
      <c r="J81" s="6">
        <f>SUM(J62:J80)</f>
        <v>2777</v>
      </c>
      <c r="K81" s="20"/>
      <c r="L81" s="6">
        <f>SUM(L62:L80)</f>
        <v>-172251</v>
      </c>
      <c r="M81" s="20"/>
      <c r="N81" s="6">
        <f>SUM(N62:N80)</f>
        <v>-61</v>
      </c>
      <c r="O81" s="20"/>
      <c r="P81" s="6">
        <f>SUM(P62:P80)</f>
        <v>-149381</v>
      </c>
    </row>
    <row r="82" spans="1:16" ht="15.75" x14ac:dyDescent="0.25">
      <c r="A82" s="15" t="s">
        <v>183</v>
      </c>
      <c r="B82" s="1">
        <v>0</v>
      </c>
      <c r="C82" s="20"/>
      <c r="D82" s="2"/>
      <c r="E82" s="20"/>
      <c r="F82" s="2"/>
      <c r="G82" s="20"/>
      <c r="H82" s="2"/>
      <c r="I82" s="20"/>
      <c r="J82" s="2"/>
      <c r="K82" s="20"/>
      <c r="L82" s="2"/>
      <c r="M82" s="20"/>
      <c r="N82" s="2"/>
      <c r="O82" s="20"/>
      <c r="P82" s="2"/>
    </row>
    <row r="83" spans="1:16" ht="16.5" thickBot="1" x14ac:dyDescent="0.3">
      <c r="A83" s="15" t="s">
        <v>101</v>
      </c>
      <c r="B83" s="1">
        <v>0</v>
      </c>
      <c r="C83" s="3" t="s">
        <v>1</v>
      </c>
      <c r="D83" s="9">
        <f>D58+D81</f>
        <v>12774</v>
      </c>
      <c r="E83" s="3" t="s">
        <v>1</v>
      </c>
      <c r="F83" s="9">
        <f>F58+F81</f>
        <v>-782</v>
      </c>
      <c r="G83" s="3" t="s">
        <v>1</v>
      </c>
      <c r="H83" s="9">
        <f>H58+H81</f>
        <v>9985</v>
      </c>
      <c r="I83" s="3" t="s">
        <v>1</v>
      </c>
      <c r="J83" s="9">
        <f>J58+J81</f>
        <v>3610</v>
      </c>
      <c r="K83" s="3" t="s">
        <v>1</v>
      </c>
      <c r="L83" s="9">
        <f>L58+L81</f>
        <v>0</v>
      </c>
      <c r="M83" s="3" t="s">
        <v>1</v>
      </c>
      <c r="N83" s="9">
        <f>N58+N81</f>
        <v>10111</v>
      </c>
      <c r="O83" s="3" t="s">
        <v>1</v>
      </c>
      <c r="P83" s="9">
        <f>P58+P81</f>
        <v>35698</v>
      </c>
    </row>
    <row r="84" spans="1:16" ht="9.75" customHeight="1" thickTop="1" x14ac:dyDescent="0.25">
      <c r="B84" s="1">
        <v>0</v>
      </c>
      <c r="C84" s="20"/>
      <c r="D84" s="2" t="s">
        <v>100</v>
      </c>
      <c r="E84" s="20"/>
      <c r="F84" s="2"/>
      <c r="G84" s="20"/>
      <c r="H84" s="2"/>
      <c r="I84" s="20"/>
      <c r="J84" s="2"/>
      <c r="K84" s="20"/>
      <c r="L84" s="2"/>
      <c r="M84" s="20"/>
      <c r="N84" s="2"/>
      <c r="O84" s="20"/>
      <c r="P84" s="2"/>
    </row>
    <row r="85" spans="1:16" x14ac:dyDescent="0.25">
      <c r="A85" s="22" t="s">
        <v>184</v>
      </c>
      <c r="B85" s="1">
        <v>0</v>
      </c>
      <c r="D85" s="20"/>
      <c r="F85" s="20"/>
      <c r="H85" s="20"/>
      <c r="J85" s="20"/>
      <c r="L85" s="20"/>
      <c r="N85" s="20"/>
      <c r="P85" s="20"/>
    </row>
    <row r="86" spans="1:16" x14ac:dyDescent="0.25">
      <c r="A86" s="21" t="s">
        <v>185</v>
      </c>
      <c r="B86" s="1">
        <v>0</v>
      </c>
      <c r="D86" s="20"/>
      <c r="F86" s="20"/>
      <c r="H86" s="20"/>
      <c r="J86" s="20"/>
      <c r="L86" s="20"/>
      <c r="N86" s="20"/>
      <c r="P86" s="20"/>
    </row>
    <row r="87" spans="1:16" ht="15.75" x14ac:dyDescent="0.25">
      <c r="A87" s="15" t="s">
        <v>99</v>
      </c>
      <c r="B87" s="1">
        <v>0</v>
      </c>
      <c r="D87" s="29">
        <v>41372</v>
      </c>
      <c r="F87" s="29">
        <v>4511</v>
      </c>
      <c r="H87" s="2">
        <v>591</v>
      </c>
      <c r="J87" s="2">
        <v>0</v>
      </c>
      <c r="L87" s="1">
        <v>0</v>
      </c>
      <c r="N87" s="2">
        <v>2626</v>
      </c>
      <c r="P87" s="1">
        <f>SUM(D87:O87)</f>
        <v>49100</v>
      </c>
    </row>
    <row r="88" spans="1:16" ht="15.75" x14ac:dyDescent="0.25">
      <c r="A88" s="15" t="s">
        <v>98</v>
      </c>
      <c r="B88" s="1">
        <v>0</v>
      </c>
      <c r="D88" s="29">
        <v>9789</v>
      </c>
      <c r="F88" s="29">
        <v>2324</v>
      </c>
      <c r="H88" s="1">
        <v>0</v>
      </c>
      <c r="J88" s="1">
        <v>0</v>
      </c>
      <c r="L88" s="1">
        <v>0</v>
      </c>
      <c r="N88" s="2">
        <v>0</v>
      </c>
      <c r="P88" s="1">
        <f>SUM(D88:O88)</f>
        <v>12113</v>
      </c>
    </row>
    <row r="89" spans="1:16" ht="16.5" thickBot="1" x14ac:dyDescent="0.3">
      <c r="A89" s="15" t="s">
        <v>97</v>
      </c>
      <c r="B89" s="1">
        <v>0</v>
      </c>
      <c r="C89" s="3" t="s">
        <v>1</v>
      </c>
      <c r="D89" s="4">
        <f>SUM(D87:D88)</f>
        <v>51161</v>
      </c>
      <c r="E89" s="3" t="s">
        <v>1</v>
      </c>
      <c r="F89" s="4">
        <f>SUM(F87:F88)</f>
        <v>6835</v>
      </c>
      <c r="G89" s="3" t="s">
        <v>1</v>
      </c>
      <c r="H89" s="4">
        <f>SUM(H87:H88)</f>
        <v>591</v>
      </c>
      <c r="I89" s="3" t="s">
        <v>1</v>
      </c>
      <c r="J89" s="4">
        <f>SUM(J87:J88)</f>
        <v>0</v>
      </c>
      <c r="K89" s="3" t="s">
        <v>1</v>
      </c>
      <c r="L89" s="4">
        <f>SUM(L87:L88)</f>
        <v>0</v>
      </c>
      <c r="M89" s="3" t="s">
        <v>1</v>
      </c>
      <c r="N89" s="4">
        <f>SUM(N87:N88)</f>
        <v>2626</v>
      </c>
      <c r="O89" s="3" t="s">
        <v>1</v>
      </c>
      <c r="P89" s="4">
        <f>SUM(P87:P88)</f>
        <v>61213</v>
      </c>
    </row>
    <row r="90" spans="1:16" ht="16.5" thickTop="1" x14ac:dyDescent="0.25">
      <c r="A90" s="15"/>
      <c r="B90" s="1">
        <v>0</v>
      </c>
      <c r="D90" s="2"/>
      <c r="F90" s="2"/>
      <c r="H90" s="2"/>
      <c r="J90" s="2"/>
      <c r="L90" s="2"/>
      <c r="N90" s="2"/>
      <c r="P90" s="2"/>
    </row>
    <row r="91" spans="1:16" x14ac:dyDescent="0.25">
      <c r="A91" s="21" t="s">
        <v>186</v>
      </c>
      <c r="B91" s="1">
        <v>0</v>
      </c>
      <c r="D91" s="2"/>
      <c r="F91" s="2"/>
      <c r="H91" s="2"/>
      <c r="J91" s="2"/>
      <c r="L91" s="2"/>
      <c r="N91" s="2"/>
      <c r="P91" s="2"/>
    </row>
    <row r="92" spans="1:16" x14ac:dyDescent="0.25">
      <c r="A92" s="33" t="s">
        <v>96</v>
      </c>
      <c r="B92" s="1">
        <v>0</v>
      </c>
      <c r="D92" s="2"/>
      <c r="F92" s="2"/>
      <c r="H92" s="2"/>
      <c r="J92" s="2"/>
      <c r="L92" s="2"/>
      <c r="N92" s="2"/>
      <c r="P92" s="2"/>
    </row>
    <row r="93" spans="1:16" ht="15.75" x14ac:dyDescent="0.25">
      <c r="A93" s="15" t="s">
        <v>95</v>
      </c>
      <c r="B93" s="1">
        <v>0</v>
      </c>
      <c r="D93" s="2"/>
      <c r="F93" s="2"/>
      <c r="H93" s="2"/>
      <c r="J93" s="2"/>
      <c r="L93" s="2"/>
      <c r="N93" s="2"/>
      <c r="P93" s="2"/>
    </row>
    <row r="94" spans="1:16" ht="15.75" x14ac:dyDescent="0.25">
      <c r="A94" s="15" t="s">
        <v>94</v>
      </c>
      <c r="B94" s="1">
        <v>0</v>
      </c>
      <c r="D94" s="2"/>
      <c r="F94" s="2"/>
      <c r="H94" s="2"/>
      <c r="J94" s="2"/>
      <c r="L94" s="2"/>
      <c r="N94" s="2"/>
      <c r="P94" s="2"/>
    </row>
    <row r="95" spans="1:16" ht="15.75" x14ac:dyDescent="0.25">
      <c r="A95" s="15" t="s">
        <v>93</v>
      </c>
      <c r="B95" s="1">
        <v>0</v>
      </c>
      <c r="C95" s="3" t="s">
        <v>1</v>
      </c>
      <c r="D95" s="2">
        <v>-1052</v>
      </c>
      <c r="E95" s="3" t="s">
        <v>1</v>
      </c>
      <c r="F95" s="2">
        <v>9551</v>
      </c>
      <c r="G95" s="3" t="s">
        <v>1</v>
      </c>
      <c r="H95" s="2">
        <v>0</v>
      </c>
      <c r="I95" s="3" t="s">
        <v>1</v>
      </c>
      <c r="J95" s="2">
        <v>0</v>
      </c>
      <c r="K95" s="3" t="s">
        <v>1</v>
      </c>
      <c r="L95" s="2">
        <v>0</v>
      </c>
      <c r="M95" s="3" t="s">
        <v>1</v>
      </c>
      <c r="N95" s="2">
        <v>0</v>
      </c>
      <c r="O95" s="3" t="s">
        <v>1</v>
      </c>
      <c r="P95" s="2">
        <f>SUM(D95:O95)</f>
        <v>8499</v>
      </c>
    </row>
    <row r="96" spans="1:16" ht="15.75" x14ac:dyDescent="0.25">
      <c r="A96" s="15"/>
      <c r="B96" s="1"/>
      <c r="D96" s="2"/>
      <c r="F96" s="2"/>
      <c r="H96" s="2"/>
      <c r="J96" s="2"/>
      <c r="L96" s="2"/>
      <c r="N96" s="2"/>
      <c r="P96" s="2"/>
    </row>
    <row r="97" spans="1:16" ht="15.75" x14ac:dyDescent="0.25">
      <c r="A97" s="15"/>
      <c r="B97" s="1"/>
      <c r="D97" s="2"/>
      <c r="F97" s="2"/>
      <c r="H97" s="2"/>
      <c r="J97" s="2"/>
      <c r="L97" s="2"/>
      <c r="N97" s="2"/>
      <c r="P97" s="2"/>
    </row>
    <row r="98" spans="1:16" ht="15.75" x14ac:dyDescent="0.25">
      <c r="A98" s="15"/>
      <c r="B98" s="1"/>
      <c r="D98" s="2"/>
      <c r="F98" s="2"/>
      <c r="H98" s="2"/>
      <c r="J98" s="2"/>
      <c r="L98" s="2"/>
      <c r="N98" s="2"/>
      <c r="P98" s="2"/>
    </row>
    <row r="99" spans="1:16" ht="15.75" x14ac:dyDescent="0.25">
      <c r="A99" s="15" t="s">
        <v>0</v>
      </c>
      <c r="B99" s="1">
        <v>0</v>
      </c>
      <c r="C99" s="20"/>
      <c r="D99" s="2"/>
      <c r="E99" s="20"/>
      <c r="F99" s="2"/>
      <c r="G99" s="20"/>
      <c r="H99" s="2"/>
      <c r="I99" s="20"/>
      <c r="J99" s="2"/>
      <c r="K99" s="20"/>
      <c r="L99" s="2"/>
      <c r="M99" s="20"/>
      <c r="N99" s="2"/>
      <c r="O99" s="20"/>
      <c r="P99" s="2"/>
    </row>
    <row r="100" spans="1:16" x14ac:dyDescent="0.25">
      <c r="B100" s="1"/>
      <c r="C100" s="20"/>
      <c r="D100" s="2"/>
      <c r="E100" s="20"/>
      <c r="F100" s="2"/>
      <c r="G100" s="20"/>
      <c r="H100" s="2"/>
      <c r="I100" s="20"/>
      <c r="J100" s="2"/>
      <c r="K100" s="20"/>
      <c r="L100" s="2"/>
      <c r="M100" s="20"/>
      <c r="N100" s="2"/>
      <c r="O100" s="20"/>
      <c r="P100" s="2"/>
    </row>
  </sheetData>
  <mergeCells count="5">
    <mergeCell ref="A1:N1"/>
    <mergeCell ref="A2:N2"/>
    <mergeCell ref="A3:N3"/>
    <mergeCell ref="A4:N4"/>
    <mergeCell ref="A5:N5"/>
  </mergeCells>
  <pageMargins left="0.75" right="0.25" top="0.75" bottom="0.75" header="0.3" footer="0.3"/>
  <pageSetup scale="5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B6CA9-631E-40DF-8730-17E5362D5FBF}">
  <dimension ref="A1"/>
  <sheetViews>
    <sheetView workbookViewId="0"/>
  </sheetViews>
  <sheetFormatPr defaultColWidth="8.85546875" defaultRowHeight="15" x14ac:dyDescent="0.25"/>
  <cols>
    <col min="1" max="16384" width="8.85546875" style="42"/>
  </cols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359F09-2671-44C5-B8F3-814153EC69DD}">
  <dimension ref="A1:N97"/>
  <sheetViews>
    <sheetView workbookViewId="0">
      <selection activeCell="A4" sqref="A4:XFD4"/>
    </sheetView>
  </sheetViews>
  <sheetFormatPr defaultColWidth="9.140625" defaultRowHeight="18" x14ac:dyDescent="0.25"/>
  <cols>
    <col min="1" max="1" width="53.42578125" style="25" customWidth="1"/>
    <col min="2" max="2" width="0.42578125" style="11" customWidth="1"/>
    <col min="3" max="3" width="1.42578125" style="11" customWidth="1"/>
    <col min="4" max="4" width="16" style="11" customWidth="1"/>
    <col min="5" max="5" width="1.42578125" style="11" customWidth="1"/>
    <col min="6" max="6" width="15.140625" style="11" customWidth="1"/>
    <col min="7" max="7" width="1.42578125" style="11" customWidth="1"/>
    <col min="8" max="8" width="11.7109375" style="11" customWidth="1"/>
    <col min="9" max="9" width="1.42578125" style="11" customWidth="1"/>
    <col min="10" max="10" width="10.7109375" style="11" customWidth="1"/>
    <col min="11" max="11" width="1.42578125" style="11" customWidth="1"/>
    <col min="12" max="12" width="11.140625" style="11" customWidth="1"/>
    <col min="13" max="13" width="1.42578125" style="11" customWidth="1"/>
    <col min="14" max="14" width="17.42578125" style="11" customWidth="1"/>
    <col min="15" max="16384" width="9.140625" style="11"/>
  </cols>
  <sheetData>
    <row r="1" spans="1:14" ht="20.25" x14ac:dyDescent="0.2">
      <c r="A1" s="43" t="s">
        <v>57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</row>
    <row r="2" spans="1:14" ht="17.25" x14ac:dyDescent="0.2">
      <c r="A2" s="47" t="s">
        <v>154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4" ht="17.45" customHeight="1" x14ac:dyDescent="0.25">
      <c r="A3" s="49" t="s">
        <v>210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</row>
    <row r="4" spans="1:14" ht="15.75" x14ac:dyDescent="0.25">
      <c r="A4" s="48" t="s">
        <v>91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</row>
    <row r="5" spans="1:14" ht="15" customHeight="1" x14ac:dyDescent="0.25">
      <c r="A5" s="48" t="s">
        <v>54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</row>
    <row r="6" spans="1:14" ht="16.899999999999999" customHeight="1" x14ac:dyDescent="0.25"/>
    <row r="7" spans="1:14" s="27" customFormat="1" ht="72" customHeight="1" x14ac:dyDescent="0.2">
      <c r="A7" s="26"/>
      <c r="B7" s="36"/>
      <c r="D7" s="16" t="s">
        <v>53</v>
      </c>
      <c r="F7" s="16" t="s">
        <v>153</v>
      </c>
      <c r="H7" s="16" t="s">
        <v>51</v>
      </c>
      <c r="J7" s="16" t="s">
        <v>50</v>
      </c>
      <c r="L7" s="16" t="s">
        <v>49</v>
      </c>
      <c r="N7" s="16" t="s">
        <v>48</v>
      </c>
    </row>
    <row r="8" spans="1:14" ht="18.600000000000001" customHeight="1" x14ac:dyDescent="0.25">
      <c r="A8" s="22" t="s">
        <v>167</v>
      </c>
      <c r="B8" s="37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</row>
    <row r="9" spans="1:14" ht="15.75" x14ac:dyDescent="0.25">
      <c r="A9" s="15" t="s">
        <v>152</v>
      </c>
      <c r="B9" s="1">
        <v>0</v>
      </c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</row>
    <row r="10" spans="1:14" ht="15.75" x14ac:dyDescent="0.25">
      <c r="A10" s="15" t="s">
        <v>151</v>
      </c>
      <c r="B10" s="1">
        <v>0</v>
      </c>
      <c r="C10" s="20" t="s">
        <v>1</v>
      </c>
      <c r="D10" s="1">
        <v>0</v>
      </c>
      <c r="E10" s="20" t="s">
        <v>1</v>
      </c>
      <c r="F10" s="1">
        <v>0</v>
      </c>
      <c r="G10" s="20" t="s">
        <v>1</v>
      </c>
      <c r="H10" s="1">
        <v>0</v>
      </c>
      <c r="I10" s="20" t="s">
        <v>1</v>
      </c>
      <c r="J10" s="1">
        <v>0</v>
      </c>
      <c r="K10" s="20" t="s">
        <v>1</v>
      </c>
      <c r="L10" s="29">
        <v>9540</v>
      </c>
      <c r="M10" s="20" t="s">
        <v>1</v>
      </c>
      <c r="N10" s="1">
        <f t="shared" ref="N10:N15" si="0">SUM(D10:M10)</f>
        <v>9540</v>
      </c>
    </row>
    <row r="11" spans="1:14" ht="15.75" x14ac:dyDescent="0.25">
      <c r="A11" s="15" t="s">
        <v>150</v>
      </c>
      <c r="B11" s="1">
        <v>0</v>
      </c>
      <c r="C11" s="20"/>
      <c r="D11" s="1">
        <v>1521</v>
      </c>
      <c r="E11" s="20"/>
      <c r="F11" s="1">
        <v>7287</v>
      </c>
      <c r="G11" s="20"/>
      <c r="H11" s="1">
        <v>0</v>
      </c>
      <c r="I11" s="20"/>
      <c r="J11" s="1">
        <v>0</v>
      </c>
      <c r="K11" s="20"/>
      <c r="L11" s="1">
        <v>0</v>
      </c>
      <c r="M11" s="20"/>
      <c r="N11" s="1">
        <f t="shared" si="0"/>
        <v>8808</v>
      </c>
    </row>
    <row r="12" spans="1:14" ht="15.75" x14ac:dyDescent="0.25">
      <c r="A12" s="15" t="s">
        <v>149</v>
      </c>
      <c r="B12" s="1">
        <v>0</v>
      </c>
      <c r="C12" s="20"/>
      <c r="D12" s="1">
        <v>0</v>
      </c>
      <c r="E12" s="20"/>
      <c r="F12" s="1">
        <v>0</v>
      </c>
      <c r="G12" s="20"/>
      <c r="H12" s="1">
        <v>28739</v>
      </c>
      <c r="I12" s="20"/>
      <c r="J12" s="1">
        <v>18245</v>
      </c>
      <c r="K12" s="20"/>
      <c r="L12" s="1">
        <v>0</v>
      </c>
      <c r="M12" s="20"/>
      <c r="N12" s="1">
        <f t="shared" si="0"/>
        <v>46984</v>
      </c>
    </row>
    <row r="13" spans="1:14" ht="15.75" x14ac:dyDescent="0.25">
      <c r="A13" s="15" t="s">
        <v>148</v>
      </c>
      <c r="B13" s="1">
        <v>0</v>
      </c>
      <c r="C13" s="20"/>
      <c r="D13" s="1">
        <v>27403</v>
      </c>
      <c r="E13" s="20"/>
      <c r="F13" s="1">
        <v>0</v>
      </c>
      <c r="G13" s="20"/>
      <c r="H13" s="1">
        <v>0</v>
      </c>
      <c r="I13" s="20"/>
      <c r="J13" s="1">
        <v>0</v>
      </c>
      <c r="K13" s="20"/>
      <c r="L13" s="1">
        <v>0</v>
      </c>
      <c r="M13" s="20"/>
      <c r="N13" s="1">
        <f t="shared" si="0"/>
        <v>27403</v>
      </c>
    </row>
    <row r="14" spans="1:14" ht="15.75" x14ac:dyDescent="0.25">
      <c r="A14" s="15" t="s">
        <v>147</v>
      </c>
      <c r="B14" s="1">
        <v>0</v>
      </c>
      <c r="C14" s="20"/>
      <c r="D14" s="1">
        <v>0</v>
      </c>
      <c r="E14" s="20"/>
      <c r="F14" s="1">
        <v>16771</v>
      </c>
      <c r="G14" s="20"/>
      <c r="H14" s="1">
        <v>0</v>
      </c>
      <c r="I14" s="20"/>
      <c r="J14" s="1">
        <v>0</v>
      </c>
      <c r="K14" s="20"/>
      <c r="L14" s="1">
        <v>0</v>
      </c>
      <c r="M14" s="20"/>
      <c r="N14" s="1">
        <f t="shared" si="0"/>
        <v>16771</v>
      </c>
    </row>
    <row r="15" spans="1:14" ht="15.75" x14ac:dyDescent="0.25">
      <c r="A15" s="15" t="s">
        <v>146</v>
      </c>
      <c r="B15" s="1">
        <v>0</v>
      </c>
      <c r="C15" s="20"/>
      <c r="D15" s="1">
        <v>0</v>
      </c>
      <c r="E15" s="20"/>
      <c r="F15" s="1">
        <v>837</v>
      </c>
      <c r="G15" s="20"/>
      <c r="H15" s="1">
        <v>0</v>
      </c>
      <c r="I15" s="20"/>
      <c r="J15" s="1">
        <v>0</v>
      </c>
      <c r="K15" s="20"/>
      <c r="L15" s="1">
        <v>0</v>
      </c>
      <c r="M15" s="20"/>
      <c r="N15" s="1">
        <f t="shared" si="0"/>
        <v>837</v>
      </c>
    </row>
    <row r="16" spans="1:14" ht="15.75" x14ac:dyDescent="0.25">
      <c r="A16" s="15" t="s">
        <v>145</v>
      </c>
      <c r="B16" s="1">
        <v>0</v>
      </c>
      <c r="C16" s="20"/>
      <c r="D16" s="1"/>
      <c r="E16" s="20"/>
      <c r="F16" s="1"/>
      <c r="G16" s="20"/>
      <c r="H16" s="1"/>
      <c r="I16" s="20"/>
      <c r="J16" s="1"/>
      <c r="K16" s="20"/>
      <c r="L16" s="8"/>
      <c r="M16" s="20"/>
      <c r="N16" s="1"/>
    </row>
    <row r="17" spans="1:14" ht="15.75" x14ac:dyDescent="0.25">
      <c r="A17" s="15" t="s">
        <v>144</v>
      </c>
      <c r="B17" s="1">
        <v>0</v>
      </c>
      <c r="C17" s="20"/>
      <c r="D17" s="1">
        <v>0</v>
      </c>
      <c r="E17" s="20"/>
      <c r="F17" s="1">
        <v>0</v>
      </c>
      <c r="G17" s="20"/>
      <c r="H17" s="1">
        <v>0</v>
      </c>
      <c r="I17" s="20"/>
      <c r="J17" s="1">
        <v>0</v>
      </c>
      <c r="K17" s="20"/>
      <c r="L17" s="29">
        <v>-3</v>
      </c>
      <c r="M17" s="20"/>
      <c r="N17" s="1">
        <f t="shared" ref="N17:N23" si="1">SUM(D17:M17)</f>
        <v>-3</v>
      </c>
    </row>
    <row r="18" spans="1:14" ht="15.75" x14ac:dyDescent="0.25">
      <c r="A18" s="15" t="s">
        <v>143</v>
      </c>
      <c r="B18" s="1">
        <v>0</v>
      </c>
      <c r="C18" s="20"/>
      <c r="D18" s="1">
        <v>0</v>
      </c>
      <c r="E18" s="20"/>
      <c r="F18" s="1">
        <v>0</v>
      </c>
      <c r="G18" s="20"/>
      <c r="H18" s="1">
        <v>0</v>
      </c>
      <c r="I18" s="20"/>
      <c r="J18" s="1">
        <v>0</v>
      </c>
      <c r="K18" s="20"/>
      <c r="L18" s="1">
        <v>-2096</v>
      </c>
      <c r="M18" s="20"/>
      <c r="N18" s="1">
        <f t="shared" si="1"/>
        <v>-2096</v>
      </c>
    </row>
    <row r="19" spans="1:14" ht="15.75" x14ac:dyDescent="0.25">
      <c r="A19" s="15" t="s">
        <v>142</v>
      </c>
      <c r="B19" s="1">
        <v>0</v>
      </c>
      <c r="C19" s="20"/>
      <c r="D19" s="1">
        <v>-7930</v>
      </c>
      <c r="E19" s="20"/>
      <c r="F19" s="1">
        <v>-9603</v>
      </c>
      <c r="G19" s="20"/>
      <c r="H19" s="1">
        <v>0</v>
      </c>
      <c r="I19" s="20"/>
      <c r="J19" s="1">
        <v>0</v>
      </c>
      <c r="K19" s="20"/>
      <c r="L19" s="1">
        <v>-623</v>
      </c>
      <c r="M19" s="20"/>
      <c r="N19" s="1">
        <f t="shared" si="1"/>
        <v>-18156</v>
      </c>
    </row>
    <row r="20" spans="1:14" ht="15.75" x14ac:dyDescent="0.25">
      <c r="A20" s="15" t="s">
        <v>141</v>
      </c>
      <c r="B20" s="1">
        <v>0</v>
      </c>
      <c r="C20" s="20"/>
      <c r="D20" s="1">
        <v>0</v>
      </c>
      <c r="E20" s="20"/>
      <c r="F20" s="1">
        <v>0</v>
      </c>
      <c r="G20" s="20"/>
      <c r="H20" s="1">
        <v>-36145</v>
      </c>
      <c r="I20" s="20"/>
      <c r="J20" s="1">
        <v>0</v>
      </c>
      <c r="K20" s="20"/>
      <c r="L20" s="1">
        <v>0</v>
      </c>
      <c r="M20" s="20"/>
      <c r="N20" s="1">
        <f t="shared" si="1"/>
        <v>-36145</v>
      </c>
    </row>
    <row r="21" spans="1:14" ht="15.75" x14ac:dyDescent="0.25">
      <c r="A21" s="15" t="s">
        <v>140</v>
      </c>
      <c r="B21" s="1">
        <v>0</v>
      </c>
      <c r="C21" s="20"/>
      <c r="D21" s="1">
        <v>0</v>
      </c>
      <c r="E21" s="20"/>
      <c r="F21" s="1">
        <v>0</v>
      </c>
      <c r="G21" s="20"/>
      <c r="H21" s="1">
        <v>0</v>
      </c>
      <c r="I21" s="20"/>
      <c r="J21" s="1">
        <v>-233</v>
      </c>
      <c r="K21" s="20"/>
      <c r="L21" s="1">
        <v>-486</v>
      </c>
      <c r="M21" s="20"/>
      <c r="N21" s="1">
        <f t="shared" si="1"/>
        <v>-719</v>
      </c>
    </row>
    <row r="22" spans="1:14" ht="15.75" x14ac:dyDescent="0.25">
      <c r="A22" s="15" t="s">
        <v>139</v>
      </c>
      <c r="B22" s="1">
        <v>0</v>
      </c>
      <c r="C22" s="20"/>
      <c r="D22" s="2">
        <v>-8090</v>
      </c>
      <c r="E22" s="20"/>
      <c r="F22" s="2">
        <v>-22684</v>
      </c>
      <c r="G22" s="20"/>
      <c r="H22" s="2">
        <v>-6569</v>
      </c>
      <c r="I22" s="20"/>
      <c r="J22" s="1">
        <v>-693</v>
      </c>
      <c r="K22" s="20"/>
      <c r="L22" s="2">
        <v>-533</v>
      </c>
      <c r="M22" s="20"/>
      <c r="N22" s="2">
        <f t="shared" si="1"/>
        <v>-38569</v>
      </c>
    </row>
    <row r="23" spans="1:14" ht="15.75" x14ac:dyDescent="0.25">
      <c r="A23" s="15" t="s">
        <v>138</v>
      </c>
      <c r="B23" s="1">
        <v>0</v>
      </c>
      <c r="C23" s="20"/>
      <c r="D23" s="5">
        <v>-1294</v>
      </c>
      <c r="E23" s="20"/>
      <c r="F23" s="5">
        <v>0</v>
      </c>
      <c r="G23" s="20"/>
      <c r="H23" s="5">
        <v>0</v>
      </c>
      <c r="I23" s="20"/>
      <c r="J23" s="5">
        <v>0</v>
      </c>
      <c r="K23" s="20"/>
      <c r="L23" s="5">
        <v>0</v>
      </c>
      <c r="M23" s="20"/>
      <c r="N23" s="5">
        <f t="shared" si="1"/>
        <v>-1294</v>
      </c>
    </row>
    <row r="24" spans="1:14" ht="15.75" x14ac:dyDescent="0.25">
      <c r="A24" s="15" t="s">
        <v>168</v>
      </c>
      <c r="B24" s="1">
        <v>0</v>
      </c>
    </row>
    <row r="25" spans="1:14" ht="15.75" x14ac:dyDescent="0.25">
      <c r="A25" s="15" t="s">
        <v>137</v>
      </c>
      <c r="B25" s="1">
        <v>0</v>
      </c>
      <c r="C25" s="20"/>
      <c r="D25" s="5">
        <f>SUM(D10:D23)</f>
        <v>11610</v>
      </c>
      <c r="E25" s="20"/>
      <c r="F25" s="5">
        <f>SUM(F10:F23)</f>
        <v>-7392</v>
      </c>
      <c r="G25" s="20"/>
      <c r="H25" s="5">
        <f>SUM(H10:H23)</f>
        <v>-13975</v>
      </c>
      <c r="I25" s="20"/>
      <c r="J25" s="5">
        <f>SUM(J10:J23)</f>
        <v>17319</v>
      </c>
      <c r="K25" s="20"/>
      <c r="L25" s="5">
        <f>SUM(L10:L23)</f>
        <v>5799</v>
      </c>
      <c r="M25" s="20"/>
      <c r="N25" s="5">
        <f>SUM(N10:N23)</f>
        <v>13361</v>
      </c>
    </row>
    <row r="26" spans="1:14" ht="10.5" customHeight="1" x14ac:dyDescent="0.25">
      <c r="B26" s="1">
        <v>0</v>
      </c>
      <c r="C26" s="20"/>
      <c r="D26" s="2"/>
      <c r="E26" s="20"/>
      <c r="F26" s="2"/>
      <c r="G26" s="20"/>
      <c r="H26" s="2"/>
      <c r="I26" s="20"/>
      <c r="J26" s="2"/>
      <c r="K26" s="20"/>
      <c r="L26" s="2"/>
      <c r="M26" s="20"/>
      <c r="N26" s="2"/>
    </row>
    <row r="27" spans="1:14" x14ac:dyDescent="0.25">
      <c r="A27" s="22" t="s">
        <v>169</v>
      </c>
      <c r="B27" s="1">
        <v>0</v>
      </c>
      <c r="C27" s="20"/>
      <c r="D27" s="1"/>
      <c r="E27" s="20"/>
      <c r="F27" s="1"/>
      <c r="G27" s="20"/>
      <c r="H27" s="1"/>
      <c r="I27" s="20"/>
      <c r="J27" s="1"/>
      <c r="K27" s="20"/>
      <c r="L27" s="1"/>
      <c r="M27" s="20"/>
      <c r="N27" s="1"/>
    </row>
    <row r="28" spans="1:14" ht="15.75" x14ac:dyDescent="0.25">
      <c r="A28" s="21" t="s">
        <v>136</v>
      </c>
      <c r="B28" s="1">
        <v>0</v>
      </c>
      <c r="C28" s="20"/>
      <c r="D28" s="1"/>
      <c r="E28" s="20"/>
      <c r="F28" s="1"/>
      <c r="G28" s="20"/>
      <c r="H28" s="1"/>
      <c r="I28" s="20"/>
      <c r="J28" s="1"/>
      <c r="K28" s="20"/>
      <c r="L28" s="1"/>
      <c r="M28" s="20"/>
      <c r="N28" s="1"/>
    </row>
    <row r="29" spans="1:14" ht="15.75" x14ac:dyDescent="0.25">
      <c r="A29" s="15" t="s">
        <v>134</v>
      </c>
      <c r="B29" s="1">
        <v>0</v>
      </c>
      <c r="C29" s="20"/>
      <c r="D29" s="1">
        <v>0</v>
      </c>
      <c r="E29" s="20"/>
      <c r="F29" s="1">
        <v>0</v>
      </c>
      <c r="G29" s="20"/>
      <c r="H29" s="1">
        <v>0</v>
      </c>
      <c r="I29" s="20"/>
      <c r="J29" s="2">
        <v>-17016</v>
      </c>
      <c r="K29" s="20"/>
      <c r="L29" s="1">
        <v>0</v>
      </c>
      <c r="M29" s="20"/>
      <c r="N29" s="2">
        <f>SUM(D29:M29)</f>
        <v>-17016</v>
      </c>
    </row>
    <row r="30" spans="1:14" ht="15.75" x14ac:dyDescent="0.25">
      <c r="A30" s="15" t="s">
        <v>168</v>
      </c>
      <c r="B30" s="1">
        <v>0</v>
      </c>
      <c r="C30" s="20"/>
      <c r="D30" s="7"/>
      <c r="E30" s="20"/>
      <c r="F30" s="7"/>
      <c r="G30" s="20"/>
      <c r="H30" s="7"/>
      <c r="I30" s="20"/>
      <c r="J30" s="7"/>
      <c r="K30" s="20"/>
      <c r="L30" s="7"/>
      <c r="M30" s="20"/>
      <c r="N30" s="7"/>
    </row>
    <row r="31" spans="1:14" ht="15.75" x14ac:dyDescent="0.25">
      <c r="A31" s="15" t="s">
        <v>133</v>
      </c>
      <c r="B31" s="1">
        <v>0</v>
      </c>
      <c r="C31" s="20"/>
      <c r="D31" s="5">
        <f>SUM(D29:D29)</f>
        <v>0</v>
      </c>
      <c r="E31" s="20"/>
      <c r="F31" s="5">
        <f>SUM(F29:F29)</f>
        <v>0</v>
      </c>
      <c r="G31" s="20"/>
      <c r="H31" s="5">
        <f>SUM(H29:H29)</f>
        <v>0</v>
      </c>
      <c r="I31" s="20"/>
      <c r="J31" s="5">
        <f>SUM(J29:J29)</f>
        <v>-17016</v>
      </c>
      <c r="K31" s="20"/>
      <c r="L31" s="5">
        <f>SUM(L29:L29)</f>
        <v>0</v>
      </c>
      <c r="M31" s="20"/>
      <c r="N31" s="5">
        <f>SUM(N29:N29)</f>
        <v>-17016</v>
      </c>
    </row>
    <row r="32" spans="1:14" ht="12" customHeight="1" x14ac:dyDescent="0.25">
      <c r="B32" s="1">
        <v>0</v>
      </c>
      <c r="C32" s="20"/>
      <c r="D32" s="2"/>
      <c r="E32" s="20"/>
      <c r="F32" s="2"/>
      <c r="G32" s="20"/>
      <c r="H32" s="2"/>
      <c r="I32" s="20"/>
      <c r="J32" s="2"/>
      <c r="K32" s="20"/>
      <c r="L32" s="2"/>
      <c r="M32" s="20"/>
      <c r="N32" s="2"/>
    </row>
    <row r="33" spans="1:14" x14ac:dyDescent="0.25">
      <c r="A33" s="22" t="s">
        <v>170</v>
      </c>
      <c r="B33" s="1">
        <v>0</v>
      </c>
      <c r="C33" s="20"/>
      <c r="D33" s="1"/>
      <c r="E33" s="20"/>
      <c r="F33" s="1"/>
      <c r="G33" s="20"/>
      <c r="H33" s="1"/>
      <c r="I33" s="20"/>
      <c r="J33" s="1"/>
      <c r="K33" s="20"/>
      <c r="L33" s="1"/>
      <c r="M33" s="20"/>
      <c r="N33" s="1"/>
    </row>
    <row r="34" spans="1:14" x14ac:dyDescent="0.25">
      <c r="A34" s="21" t="s">
        <v>171</v>
      </c>
      <c r="B34" s="1">
        <v>0</v>
      </c>
      <c r="C34" s="20"/>
      <c r="D34" s="1"/>
      <c r="E34" s="20"/>
      <c r="F34" s="1"/>
      <c r="G34" s="20"/>
      <c r="H34" s="1"/>
      <c r="I34" s="20"/>
      <c r="J34" s="1"/>
      <c r="K34" s="20"/>
      <c r="L34" s="1"/>
      <c r="M34" s="20"/>
      <c r="N34" s="1"/>
    </row>
    <row r="35" spans="1:14" ht="15.75" x14ac:dyDescent="0.25">
      <c r="A35" s="15" t="s">
        <v>132</v>
      </c>
      <c r="B35" s="1">
        <v>0</v>
      </c>
      <c r="C35" s="20"/>
      <c r="D35" s="1"/>
      <c r="E35" s="20"/>
      <c r="F35" s="1"/>
      <c r="G35" s="20"/>
      <c r="H35" s="1"/>
      <c r="I35" s="20"/>
      <c r="J35" s="1"/>
      <c r="K35" s="20"/>
      <c r="L35" s="1"/>
      <c r="M35" s="20"/>
      <c r="N35" s="1"/>
    </row>
    <row r="36" spans="1:14" ht="15.75" x14ac:dyDescent="0.25">
      <c r="A36" s="15" t="s">
        <v>131</v>
      </c>
      <c r="B36" s="1">
        <v>0</v>
      </c>
      <c r="C36" s="20"/>
      <c r="D36" s="1">
        <v>692</v>
      </c>
      <c r="E36" s="20"/>
      <c r="F36" s="1">
        <v>35619</v>
      </c>
      <c r="G36" s="20"/>
      <c r="H36" s="1">
        <v>0</v>
      </c>
      <c r="I36" s="20"/>
      <c r="J36" s="1">
        <v>0</v>
      </c>
      <c r="K36" s="20"/>
      <c r="L36" s="1">
        <v>0</v>
      </c>
      <c r="M36" s="20"/>
      <c r="N36" s="1">
        <f>SUM(D36:M36)</f>
        <v>36311</v>
      </c>
    </row>
    <row r="37" spans="1:14" ht="15.75" x14ac:dyDescent="0.25">
      <c r="A37" s="15" t="s">
        <v>130</v>
      </c>
      <c r="B37" s="1">
        <v>0</v>
      </c>
      <c r="C37" s="20"/>
      <c r="D37" s="1"/>
      <c r="E37" s="20"/>
      <c r="F37" s="1"/>
      <c r="G37" s="20"/>
      <c r="H37" s="1"/>
      <c r="I37" s="20"/>
      <c r="J37" s="1"/>
      <c r="K37" s="20"/>
      <c r="L37" s="1"/>
      <c r="M37" s="20"/>
      <c r="N37" s="1"/>
    </row>
    <row r="38" spans="1:14" ht="15.75" x14ac:dyDescent="0.25">
      <c r="A38" s="15" t="s">
        <v>129</v>
      </c>
      <c r="B38" s="1">
        <v>0</v>
      </c>
      <c r="C38" s="20"/>
      <c r="D38" s="1">
        <v>0</v>
      </c>
      <c r="E38" s="20"/>
      <c r="F38" s="2">
        <v>2261</v>
      </c>
      <c r="G38" s="20"/>
      <c r="H38" s="1">
        <v>0</v>
      </c>
      <c r="I38" s="20"/>
      <c r="J38" s="1">
        <v>0</v>
      </c>
      <c r="K38" s="20"/>
      <c r="L38" s="1">
        <v>0</v>
      </c>
      <c r="M38" s="20"/>
      <c r="N38" s="1">
        <f t="shared" ref="N38:N39" si="2">SUM(D38:M38)</f>
        <v>2261</v>
      </c>
    </row>
    <row r="39" spans="1:14" ht="15.75" x14ac:dyDescent="0.25">
      <c r="A39" s="15" t="s">
        <v>128</v>
      </c>
      <c r="B39" s="1">
        <v>0</v>
      </c>
      <c r="C39" s="20"/>
      <c r="D39" s="1">
        <v>-9986</v>
      </c>
      <c r="E39" s="20"/>
      <c r="F39" s="1">
        <v>-31070</v>
      </c>
      <c r="G39" s="20"/>
      <c r="H39" s="1">
        <v>0</v>
      </c>
      <c r="I39" s="20"/>
      <c r="J39" s="1">
        <v>0</v>
      </c>
      <c r="K39" s="20"/>
      <c r="L39" s="1">
        <v>0</v>
      </c>
      <c r="M39" s="20"/>
      <c r="N39" s="1">
        <f t="shared" si="2"/>
        <v>-41056</v>
      </c>
    </row>
    <row r="40" spans="1:14" ht="15.75" x14ac:dyDescent="0.25">
      <c r="A40" s="15" t="s">
        <v>168</v>
      </c>
      <c r="B40" s="1">
        <v>0</v>
      </c>
      <c r="C40" s="20"/>
      <c r="D40" s="7"/>
      <c r="E40" s="20"/>
      <c r="F40" s="7"/>
      <c r="G40" s="20"/>
      <c r="H40" s="7"/>
      <c r="I40" s="20"/>
      <c r="J40" s="7"/>
      <c r="K40" s="20"/>
      <c r="L40" s="7"/>
      <c r="M40" s="20"/>
      <c r="N40" s="7"/>
    </row>
    <row r="41" spans="1:14" ht="15.75" x14ac:dyDescent="0.25">
      <c r="A41" s="15" t="s">
        <v>127</v>
      </c>
      <c r="B41" s="1">
        <v>0</v>
      </c>
      <c r="C41" s="20"/>
      <c r="D41" s="5">
        <f>SUM(D34:D39)</f>
        <v>-9294</v>
      </c>
      <c r="E41" s="20"/>
      <c r="F41" s="5">
        <f>SUM(F34:F39)</f>
        <v>6810</v>
      </c>
      <c r="G41" s="20"/>
      <c r="H41" s="5">
        <f>SUM(H34:H39)</f>
        <v>0</v>
      </c>
      <c r="I41" s="20"/>
      <c r="J41" s="5">
        <f>SUM(J34:J39)</f>
        <v>0</v>
      </c>
      <c r="K41" s="20"/>
      <c r="L41" s="5">
        <f>SUM(L34:L39)</f>
        <v>0</v>
      </c>
      <c r="M41" s="20"/>
      <c r="N41" s="5">
        <f>SUM(N34:N39)</f>
        <v>-2484</v>
      </c>
    </row>
    <row r="42" spans="1:14" x14ac:dyDescent="0.25">
      <c r="B42" s="1">
        <v>0</v>
      </c>
      <c r="C42" s="20"/>
      <c r="D42" s="2"/>
      <c r="E42" s="20"/>
      <c r="F42" s="2"/>
      <c r="G42" s="20"/>
      <c r="H42" s="2"/>
      <c r="I42" s="20"/>
      <c r="J42" s="2"/>
      <c r="K42" s="20"/>
      <c r="L42" s="2"/>
      <c r="M42" s="20"/>
      <c r="N42" s="2"/>
    </row>
    <row r="43" spans="1:14" x14ac:dyDescent="0.25">
      <c r="A43" s="22" t="s">
        <v>172</v>
      </c>
      <c r="B43" s="1">
        <v>0</v>
      </c>
      <c r="C43" s="20"/>
      <c r="D43" s="1"/>
      <c r="E43" s="20"/>
      <c r="F43" s="1"/>
      <c r="G43" s="20"/>
      <c r="H43" s="1"/>
      <c r="I43" s="20"/>
      <c r="J43" s="1"/>
      <c r="K43" s="20"/>
      <c r="L43" s="1"/>
      <c r="M43" s="20"/>
      <c r="N43" s="1"/>
    </row>
    <row r="44" spans="1:14" ht="15.75" x14ac:dyDescent="0.25">
      <c r="A44" s="15" t="s">
        <v>126</v>
      </c>
      <c r="B44" s="1">
        <v>0</v>
      </c>
      <c r="C44" s="20"/>
      <c r="D44" s="2">
        <v>-22687</v>
      </c>
      <c r="E44" s="20"/>
      <c r="F44" s="1">
        <v>-994</v>
      </c>
      <c r="G44" s="20"/>
      <c r="H44" s="1">
        <v>-41338</v>
      </c>
      <c r="I44" s="20"/>
      <c r="J44" s="1">
        <v>-21355</v>
      </c>
      <c r="K44" s="20"/>
      <c r="L44" s="2">
        <v>-623158</v>
      </c>
      <c r="M44" s="20"/>
      <c r="N44" s="1">
        <f>SUM(D44:M44)</f>
        <v>-709532</v>
      </c>
    </row>
    <row r="45" spans="1:14" ht="15.75" x14ac:dyDescent="0.25">
      <c r="A45" s="15" t="s">
        <v>125</v>
      </c>
      <c r="B45" s="1">
        <v>0</v>
      </c>
      <c r="C45" s="20"/>
      <c r="D45" s="2">
        <v>18337</v>
      </c>
      <c r="E45" s="20"/>
      <c r="F45" s="1">
        <v>0</v>
      </c>
      <c r="G45" s="20"/>
      <c r="H45" s="1">
        <v>56792</v>
      </c>
      <c r="I45" s="20"/>
      <c r="J45" s="1">
        <v>20931</v>
      </c>
      <c r="K45" s="20"/>
      <c r="L45" s="2">
        <v>618751</v>
      </c>
      <c r="M45" s="20"/>
      <c r="N45" s="1">
        <f>SUM(D45:M45)</f>
        <v>714811</v>
      </c>
    </row>
    <row r="46" spans="1:14" ht="15.75" x14ac:dyDescent="0.25">
      <c r="A46" s="15" t="s">
        <v>124</v>
      </c>
      <c r="B46" s="1">
        <v>0</v>
      </c>
      <c r="C46" s="20"/>
      <c r="D46" s="2">
        <v>940</v>
      </c>
      <c r="E46" s="20"/>
      <c r="F46" s="2">
        <v>423</v>
      </c>
      <c r="G46" s="20"/>
      <c r="H46" s="1">
        <v>2730</v>
      </c>
      <c r="I46" s="20"/>
      <c r="J46" s="1">
        <v>326</v>
      </c>
      <c r="K46" s="20"/>
      <c r="L46" s="2">
        <v>0</v>
      </c>
      <c r="M46" s="20"/>
      <c r="N46" s="2">
        <f>SUM(D46:M46)</f>
        <v>4419</v>
      </c>
    </row>
    <row r="47" spans="1:14" ht="18" customHeight="1" x14ac:dyDescent="0.25">
      <c r="A47" s="15" t="s">
        <v>173</v>
      </c>
      <c r="B47" s="1">
        <v>0</v>
      </c>
      <c r="C47" s="20"/>
      <c r="D47" s="7"/>
      <c r="E47" s="20"/>
      <c r="F47" s="7"/>
      <c r="G47" s="20"/>
      <c r="H47" s="7"/>
      <c r="I47" s="20"/>
      <c r="J47" s="7"/>
      <c r="K47" s="20"/>
      <c r="L47" s="7"/>
      <c r="M47" s="20"/>
      <c r="N47" s="7"/>
    </row>
    <row r="48" spans="1:14" ht="15.75" x14ac:dyDescent="0.25">
      <c r="A48" s="15" t="s">
        <v>123</v>
      </c>
      <c r="B48" s="1">
        <v>0</v>
      </c>
      <c r="C48" s="20"/>
      <c r="D48" s="5">
        <f>SUM(D44:D46)</f>
        <v>-3410</v>
      </c>
      <c r="E48" s="20"/>
      <c r="F48" s="5">
        <f>SUM(F44:F46)</f>
        <v>-571</v>
      </c>
      <c r="G48" s="20"/>
      <c r="H48" s="5">
        <f>SUM(H44:H46)</f>
        <v>18184</v>
      </c>
      <c r="I48" s="20"/>
      <c r="J48" s="5">
        <f>SUM(J44:J46)</f>
        <v>-98</v>
      </c>
      <c r="K48" s="20"/>
      <c r="L48" s="5">
        <f>SUM(L44:L46)</f>
        <v>-4407</v>
      </c>
      <c r="M48" s="20"/>
      <c r="N48" s="5">
        <f>SUM(N44:N46)</f>
        <v>9698</v>
      </c>
    </row>
    <row r="49" spans="1:14" ht="15.75" x14ac:dyDescent="0.25">
      <c r="A49" s="15" t="s">
        <v>174</v>
      </c>
      <c r="B49" s="1">
        <v>0</v>
      </c>
      <c r="C49" s="20"/>
      <c r="D49" s="2"/>
      <c r="E49" s="20"/>
      <c r="F49" s="2"/>
      <c r="G49" s="20"/>
      <c r="H49" s="2"/>
      <c r="I49" s="20"/>
      <c r="J49" s="2"/>
      <c r="K49" s="20"/>
      <c r="L49" s="2"/>
      <c r="M49" s="20"/>
      <c r="N49" s="2"/>
    </row>
    <row r="50" spans="1:14" ht="15.75" x14ac:dyDescent="0.25">
      <c r="A50" s="15" t="s">
        <v>122</v>
      </c>
      <c r="B50" s="1">
        <v>0</v>
      </c>
      <c r="C50" s="20"/>
      <c r="D50" s="2">
        <f>D25+D31+D41+D48</f>
        <v>-1094</v>
      </c>
      <c r="E50" s="20"/>
      <c r="F50" s="2">
        <f>F25+F31+F41+F48</f>
        <v>-1153</v>
      </c>
      <c r="G50" s="20"/>
      <c r="H50" s="2">
        <f>H25+H31+H41+H48</f>
        <v>4209</v>
      </c>
      <c r="I50" s="20"/>
      <c r="J50" s="2">
        <f>J25+J31+J41+J48</f>
        <v>205</v>
      </c>
      <c r="K50" s="20"/>
      <c r="L50" s="2">
        <f>L25+L31+L41+L48</f>
        <v>1392</v>
      </c>
      <c r="M50" s="20"/>
      <c r="N50" s="2">
        <f>SUM(D50:M50)</f>
        <v>3559</v>
      </c>
    </row>
    <row r="51" spans="1:14" ht="15.75" x14ac:dyDescent="0.25">
      <c r="A51" s="15" t="s">
        <v>121</v>
      </c>
      <c r="B51" s="1">
        <v>0</v>
      </c>
      <c r="C51" s="20"/>
      <c r="D51" s="2">
        <v>51736</v>
      </c>
      <c r="E51" s="20"/>
      <c r="F51" s="2">
        <v>8203</v>
      </c>
      <c r="G51" s="20"/>
      <c r="H51" s="2">
        <v>564</v>
      </c>
      <c r="I51" s="20"/>
      <c r="J51" s="2">
        <v>47</v>
      </c>
      <c r="K51" s="20"/>
      <c r="L51" s="2">
        <v>1798</v>
      </c>
      <c r="M51" s="20"/>
      <c r="N51" s="2">
        <f>SUM(D51:M51)</f>
        <v>62348</v>
      </c>
    </row>
    <row r="52" spans="1:14" ht="16.5" thickBot="1" x14ac:dyDescent="0.3">
      <c r="A52" s="15" t="s">
        <v>120</v>
      </c>
      <c r="B52" s="1">
        <v>0</v>
      </c>
      <c r="C52" s="20"/>
      <c r="D52" s="4">
        <f>D50+D51</f>
        <v>50642</v>
      </c>
      <c r="E52" s="20"/>
      <c r="F52" s="4">
        <f>F50+F51</f>
        <v>7050</v>
      </c>
      <c r="G52" s="20"/>
      <c r="H52" s="4">
        <f>H50+H51</f>
        <v>4773</v>
      </c>
      <c r="I52" s="20"/>
      <c r="J52" s="4">
        <f>J50+J51</f>
        <v>252</v>
      </c>
      <c r="K52" s="20"/>
      <c r="L52" s="4">
        <f>L50+L51</f>
        <v>3190</v>
      </c>
      <c r="M52" s="20"/>
      <c r="N52" s="4">
        <f>N50+N51</f>
        <v>65907</v>
      </c>
    </row>
    <row r="53" spans="1:14" ht="18.75" thickTop="1" x14ac:dyDescent="0.25">
      <c r="B53" s="1">
        <v>0</v>
      </c>
      <c r="C53" s="20"/>
      <c r="D53" s="2"/>
      <c r="E53" s="20"/>
      <c r="F53" s="2"/>
      <c r="G53" s="20"/>
      <c r="H53" s="2"/>
      <c r="I53" s="20"/>
      <c r="J53" s="2"/>
      <c r="K53" s="20"/>
      <c r="L53" s="2"/>
      <c r="M53" s="20"/>
      <c r="N53" s="2"/>
    </row>
    <row r="54" spans="1:14" x14ac:dyDescent="0.25">
      <c r="A54" s="22" t="s">
        <v>175</v>
      </c>
      <c r="B54" s="1">
        <v>0</v>
      </c>
      <c r="C54" s="20"/>
      <c r="D54" s="2"/>
      <c r="E54" s="20"/>
      <c r="F54" s="2"/>
      <c r="G54" s="20"/>
      <c r="H54" s="2"/>
      <c r="I54" s="20"/>
      <c r="J54" s="2"/>
      <c r="K54" s="20"/>
      <c r="L54" s="2"/>
      <c r="M54" s="20"/>
      <c r="N54" s="2"/>
    </row>
    <row r="55" spans="1:14" x14ac:dyDescent="0.25">
      <c r="A55" s="21" t="s">
        <v>176</v>
      </c>
      <c r="B55" s="1">
        <v>0</v>
      </c>
      <c r="C55" s="20"/>
      <c r="D55" s="2"/>
      <c r="E55" s="20"/>
      <c r="F55" s="2"/>
      <c r="G55" s="20"/>
      <c r="H55" s="2"/>
      <c r="I55" s="20"/>
      <c r="J55" s="2"/>
      <c r="K55" s="20"/>
      <c r="L55" s="2"/>
      <c r="M55" s="20"/>
      <c r="N55" s="2"/>
    </row>
    <row r="56" spans="1:14" x14ac:dyDescent="0.25">
      <c r="A56" s="21" t="s">
        <v>177</v>
      </c>
      <c r="B56" s="1">
        <v>0</v>
      </c>
      <c r="C56" s="20"/>
      <c r="D56" s="2"/>
      <c r="E56" s="20"/>
      <c r="F56" s="2"/>
      <c r="G56" s="20"/>
      <c r="H56" s="2"/>
      <c r="I56" s="20"/>
      <c r="J56" s="2"/>
      <c r="K56" s="20"/>
      <c r="L56" s="2"/>
      <c r="M56" s="20"/>
      <c r="N56" s="2"/>
    </row>
    <row r="57" spans="1:14" ht="15.75" x14ac:dyDescent="0.25">
      <c r="A57" s="15" t="s">
        <v>178</v>
      </c>
      <c r="B57" s="1">
        <v>0</v>
      </c>
      <c r="C57" s="3" t="s">
        <v>1</v>
      </c>
      <c r="D57" s="5">
        <v>-5838</v>
      </c>
      <c r="E57" s="3" t="s">
        <v>1</v>
      </c>
      <c r="F57" s="5">
        <v>-28268</v>
      </c>
      <c r="G57" s="3" t="s">
        <v>1</v>
      </c>
      <c r="H57" s="5">
        <v>-47191</v>
      </c>
      <c r="I57" s="3" t="s">
        <v>1</v>
      </c>
      <c r="J57" s="5">
        <v>2672</v>
      </c>
      <c r="K57" s="3" t="s">
        <v>1</v>
      </c>
      <c r="L57" s="5">
        <v>11273</v>
      </c>
      <c r="M57" s="3" t="s">
        <v>1</v>
      </c>
      <c r="N57" s="5">
        <f>SUM(D57:M57)</f>
        <v>-67352</v>
      </c>
    </row>
    <row r="58" spans="1:14" ht="15.75" x14ac:dyDescent="0.25">
      <c r="A58" s="15" t="s">
        <v>179</v>
      </c>
      <c r="B58" s="1">
        <v>0</v>
      </c>
      <c r="C58" s="20"/>
      <c r="D58" s="2"/>
      <c r="E58" s="20"/>
      <c r="F58" s="2"/>
      <c r="G58" s="20"/>
      <c r="H58" s="2"/>
      <c r="I58" s="20"/>
      <c r="J58" s="2"/>
      <c r="K58" s="20"/>
      <c r="L58" s="2"/>
      <c r="M58" s="20"/>
      <c r="N58" s="2"/>
    </row>
    <row r="59" spans="1:14" ht="15.75" x14ac:dyDescent="0.25">
      <c r="A59" s="15" t="s">
        <v>180</v>
      </c>
      <c r="B59" s="1">
        <v>0</v>
      </c>
      <c r="C59" s="20"/>
      <c r="D59" s="2"/>
      <c r="E59" s="20"/>
      <c r="F59" s="2"/>
      <c r="G59" s="20"/>
      <c r="I59" s="20"/>
      <c r="K59" s="20"/>
      <c r="L59" s="2"/>
      <c r="M59" s="20"/>
      <c r="N59" s="2"/>
    </row>
    <row r="60" spans="1:14" ht="14.25" x14ac:dyDescent="0.2">
      <c r="A60" s="11" t="s">
        <v>119</v>
      </c>
      <c r="B60" s="1">
        <v>0</v>
      </c>
      <c r="C60" s="20"/>
      <c r="D60" s="2"/>
      <c r="E60" s="20"/>
      <c r="F60" s="2"/>
      <c r="G60" s="20"/>
      <c r="I60" s="20"/>
      <c r="K60" s="20"/>
      <c r="L60" s="2"/>
      <c r="M60" s="20"/>
      <c r="N60" s="2"/>
    </row>
    <row r="61" spans="1:14" ht="18" customHeight="1" x14ac:dyDescent="0.25">
      <c r="A61" s="15" t="s">
        <v>118</v>
      </c>
      <c r="B61" s="1">
        <v>0</v>
      </c>
      <c r="C61" s="20"/>
      <c r="D61" s="2">
        <v>22711</v>
      </c>
      <c r="E61" s="20"/>
      <c r="F61" s="2">
        <v>24932</v>
      </c>
      <c r="G61" s="20"/>
      <c r="H61" s="1">
        <v>0</v>
      </c>
      <c r="I61" s="20"/>
      <c r="J61" s="1">
        <v>13</v>
      </c>
      <c r="K61" s="20"/>
      <c r="L61" s="1">
        <v>0</v>
      </c>
      <c r="M61" s="20"/>
      <c r="N61" s="1">
        <f t="shared" ref="N61:N78" si="3">SUM(D61:M61)</f>
        <v>47656</v>
      </c>
    </row>
    <row r="62" spans="1:14" ht="15" customHeight="1" x14ac:dyDescent="0.25">
      <c r="A62" s="15" t="s">
        <v>117</v>
      </c>
      <c r="B62" s="1">
        <v>0</v>
      </c>
      <c r="C62" s="20"/>
      <c r="D62" s="2">
        <v>-26</v>
      </c>
      <c r="E62" s="20"/>
      <c r="F62" s="2">
        <v>-72</v>
      </c>
      <c r="G62" s="20"/>
      <c r="H62" s="2">
        <v>320998</v>
      </c>
      <c r="I62" s="20"/>
      <c r="J62" s="2">
        <v>14601</v>
      </c>
      <c r="K62" s="20"/>
      <c r="L62" s="1">
        <v>0</v>
      </c>
      <c r="M62" s="20"/>
      <c r="N62" s="1">
        <f t="shared" si="3"/>
        <v>335501</v>
      </c>
    </row>
    <row r="63" spans="1:14" ht="15" customHeight="1" x14ac:dyDescent="0.25">
      <c r="A63" s="38" t="s">
        <v>116</v>
      </c>
      <c r="B63" s="1">
        <v>0</v>
      </c>
      <c r="C63" s="20"/>
      <c r="D63" s="2"/>
      <c r="E63" s="20"/>
      <c r="F63" s="2"/>
      <c r="G63" s="20"/>
      <c r="H63" s="2"/>
      <c r="I63" s="20"/>
      <c r="J63" s="2"/>
      <c r="K63" s="20"/>
      <c r="L63" s="1"/>
      <c r="M63" s="20"/>
      <c r="N63" s="1"/>
    </row>
    <row r="64" spans="1:14" ht="15" customHeight="1" x14ac:dyDescent="0.25">
      <c r="A64" s="38" t="s">
        <v>115</v>
      </c>
      <c r="B64" s="1">
        <v>0</v>
      </c>
      <c r="C64" s="20"/>
      <c r="D64" s="2">
        <v>0</v>
      </c>
      <c r="E64" s="20"/>
      <c r="F64" s="2">
        <v>-3159</v>
      </c>
      <c r="G64" s="20"/>
      <c r="H64" s="2">
        <v>0</v>
      </c>
      <c r="I64" s="20"/>
      <c r="J64" s="2">
        <v>0</v>
      </c>
      <c r="K64" s="20"/>
      <c r="L64" s="1">
        <v>0</v>
      </c>
      <c r="M64" s="20"/>
      <c r="N64" s="1">
        <f t="shared" si="3"/>
        <v>-3159</v>
      </c>
    </row>
    <row r="65" spans="1:14" ht="15.75" x14ac:dyDescent="0.25">
      <c r="A65" s="15" t="s">
        <v>114</v>
      </c>
      <c r="B65" s="1">
        <v>0</v>
      </c>
      <c r="C65" s="20"/>
      <c r="D65" s="2"/>
      <c r="E65" s="20"/>
      <c r="F65" s="2"/>
      <c r="G65" s="20"/>
      <c r="H65" s="2"/>
      <c r="I65" s="20"/>
      <c r="J65" s="2"/>
      <c r="K65" s="20"/>
      <c r="L65" s="1"/>
      <c r="M65" s="20"/>
      <c r="N65" s="1"/>
    </row>
    <row r="66" spans="1:14" ht="15.75" x14ac:dyDescent="0.25">
      <c r="A66" s="15" t="s">
        <v>113</v>
      </c>
      <c r="B66" s="1">
        <v>0</v>
      </c>
      <c r="C66" s="20"/>
      <c r="D66" s="1">
        <v>0</v>
      </c>
      <c r="E66" s="20"/>
      <c r="F66" s="1">
        <v>0</v>
      </c>
      <c r="G66" s="20"/>
      <c r="H66" s="2">
        <v>-293764</v>
      </c>
      <c r="I66" s="20"/>
      <c r="J66" s="2">
        <v>-70</v>
      </c>
      <c r="K66" s="20"/>
      <c r="L66" s="1">
        <v>0</v>
      </c>
      <c r="M66" s="20"/>
      <c r="N66" s="1">
        <f t="shared" si="3"/>
        <v>-293834</v>
      </c>
    </row>
    <row r="67" spans="1:14" ht="15.75" x14ac:dyDescent="0.25">
      <c r="A67" s="15" t="s">
        <v>112</v>
      </c>
      <c r="B67" s="1">
        <v>0</v>
      </c>
      <c r="C67" s="20"/>
      <c r="D67" s="1">
        <v>0</v>
      </c>
      <c r="E67" s="20"/>
      <c r="F67" s="2">
        <v>49</v>
      </c>
      <c r="G67" s="20"/>
      <c r="H67" s="1">
        <v>0</v>
      </c>
      <c r="I67" s="20"/>
      <c r="J67" s="1">
        <v>0</v>
      </c>
      <c r="K67" s="20"/>
      <c r="L67" s="1">
        <v>0</v>
      </c>
      <c r="M67" s="20"/>
      <c r="N67" s="1">
        <f t="shared" si="3"/>
        <v>49</v>
      </c>
    </row>
    <row r="68" spans="1:14" ht="15.75" x14ac:dyDescent="0.25">
      <c r="A68" s="15" t="s">
        <v>111</v>
      </c>
      <c r="B68" s="1">
        <v>0</v>
      </c>
      <c r="C68" s="20"/>
      <c r="D68" s="2">
        <v>97</v>
      </c>
      <c r="E68" s="20"/>
      <c r="F68" s="2">
        <v>-9</v>
      </c>
      <c r="G68" s="20"/>
      <c r="H68" s="1">
        <v>0</v>
      </c>
      <c r="I68" s="20"/>
      <c r="J68" s="1">
        <v>0</v>
      </c>
      <c r="K68" s="20"/>
      <c r="L68" s="2">
        <v>-3</v>
      </c>
      <c r="M68" s="20"/>
      <c r="N68" s="1">
        <f t="shared" si="3"/>
        <v>85</v>
      </c>
    </row>
    <row r="69" spans="1:14" ht="15.75" x14ac:dyDescent="0.25">
      <c r="A69" s="15" t="s">
        <v>110</v>
      </c>
      <c r="B69" s="1">
        <v>0</v>
      </c>
      <c r="C69" s="20"/>
      <c r="D69" s="2">
        <v>0</v>
      </c>
      <c r="E69" s="20"/>
      <c r="F69" s="2">
        <v>-42</v>
      </c>
      <c r="G69" s="20"/>
      <c r="H69" s="1">
        <v>0</v>
      </c>
      <c r="I69" s="20"/>
      <c r="J69" s="1">
        <v>0</v>
      </c>
      <c r="K69" s="20"/>
      <c r="L69" s="1">
        <v>0</v>
      </c>
      <c r="M69" s="20"/>
      <c r="N69" s="1">
        <f t="shared" si="3"/>
        <v>-42</v>
      </c>
    </row>
    <row r="70" spans="1:14" ht="15.75" x14ac:dyDescent="0.25">
      <c r="A70" s="15" t="s">
        <v>109</v>
      </c>
      <c r="B70" s="1">
        <v>0</v>
      </c>
      <c r="C70" s="20"/>
      <c r="D70" s="2">
        <v>-2276</v>
      </c>
      <c r="E70" s="20"/>
      <c r="F70" s="2">
        <v>-462</v>
      </c>
      <c r="G70" s="20"/>
      <c r="H70" s="1">
        <v>0</v>
      </c>
      <c r="I70" s="20"/>
      <c r="J70" s="1">
        <v>0</v>
      </c>
      <c r="K70" s="20"/>
      <c r="L70" s="2">
        <v>0</v>
      </c>
      <c r="M70" s="20"/>
      <c r="N70" s="1">
        <f t="shared" si="3"/>
        <v>-2738</v>
      </c>
    </row>
    <row r="71" spans="1:14" ht="15.75" x14ac:dyDescent="0.25">
      <c r="A71" s="15" t="s">
        <v>108</v>
      </c>
      <c r="B71" s="1">
        <v>0</v>
      </c>
      <c r="C71" s="20"/>
      <c r="D71" s="2">
        <v>11</v>
      </c>
      <c r="E71" s="20"/>
      <c r="F71" s="2">
        <v>237</v>
      </c>
      <c r="G71" s="20"/>
      <c r="H71" s="2">
        <v>5982</v>
      </c>
      <c r="I71" s="20"/>
      <c r="J71" s="2">
        <v>103</v>
      </c>
      <c r="K71" s="20"/>
      <c r="L71" s="2">
        <v>-470</v>
      </c>
      <c r="M71" s="20"/>
      <c r="N71" s="1">
        <f t="shared" si="3"/>
        <v>5863</v>
      </c>
    </row>
    <row r="72" spans="1:14" ht="15.75" x14ac:dyDescent="0.25">
      <c r="A72" s="15" t="s">
        <v>107</v>
      </c>
      <c r="B72" s="1">
        <v>0</v>
      </c>
      <c r="C72" s="20"/>
      <c r="D72" s="2">
        <v>-50</v>
      </c>
      <c r="E72" s="20"/>
      <c r="F72" s="2">
        <v>228</v>
      </c>
      <c r="G72" s="20"/>
      <c r="H72" s="1">
        <v>0</v>
      </c>
      <c r="I72" s="20"/>
      <c r="J72" s="1">
        <v>0</v>
      </c>
      <c r="K72" s="20"/>
      <c r="L72" s="1">
        <v>0</v>
      </c>
      <c r="M72" s="20"/>
      <c r="N72" s="1">
        <f t="shared" si="3"/>
        <v>178</v>
      </c>
    </row>
    <row r="73" spans="1:14" ht="15.75" x14ac:dyDescent="0.25">
      <c r="A73" s="15" t="s">
        <v>106</v>
      </c>
      <c r="B73" s="1">
        <v>0</v>
      </c>
      <c r="C73" s="20"/>
      <c r="D73" s="2">
        <v>-1294</v>
      </c>
      <c r="E73" s="20"/>
      <c r="F73" s="2">
        <v>-3</v>
      </c>
      <c r="G73" s="20"/>
      <c r="H73" s="1">
        <v>0</v>
      </c>
      <c r="I73" s="20"/>
      <c r="J73" s="1">
        <v>0</v>
      </c>
      <c r="K73" s="20"/>
      <c r="L73" s="1">
        <v>0</v>
      </c>
      <c r="M73" s="20"/>
      <c r="N73" s="1">
        <f t="shared" si="3"/>
        <v>-1297</v>
      </c>
    </row>
    <row r="74" spans="1:14" ht="15.75" x14ac:dyDescent="0.25">
      <c r="A74" s="15" t="s">
        <v>105</v>
      </c>
      <c r="B74" s="1">
        <v>0</v>
      </c>
      <c r="C74" s="20"/>
      <c r="D74" s="2">
        <v>-1725</v>
      </c>
      <c r="E74" s="20"/>
      <c r="F74" s="2">
        <v>-823</v>
      </c>
      <c r="G74" s="20"/>
      <c r="H74" s="1">
        <v>0</v>
      </c>
      <c r="I74" s="20"/>
      <c r="J74" s="1">
        <v>0</v>
      </c>
      <c r="K74" s="20"/>
      <c r="L74" s="1">
        <v>0</v>
      </c>
      <c r="M74" s="20"/>
      <c r="N74" s="1">
        <f t="shared" si="3"/>
        <v>-2548</v>
      </c>
    </row>
    <row r="75" spans="1:14" ht="15.75" x14ac:dyDescent="0.25">
      <c r="A75" s="15" t="s">
        <v>181</v>
      </c>
      <c r="B75" s="1">
        <v>0</v>
      </c>
      <c r="C75" s="20"/>
      <c r="D75" s="1">
        <v>0</v>
      </c>
      <c r="E75" s="20"/>
      <c r="F75" s="1">
        <v>0</v>
      </c>
      <c r="G75" s="20"/>
      <c r="H75" s="1">
        <v>0</v>
      </c>
      <c r="I75" s="20"/>
      <c r="J75" s="1">
        <v>0</v>
      </c>
      <c r="K75" s="20"/>
      <c r="L75" s="2">
        <v>7016</v>
      </c>
      <c r="M75" s="20"/>
      <c r="N75" s="1">
        <f t="shared" si="3"/>
        <v>7016</v>
      </c>
    </row>
    <row r="76" spans="1:14" ht="15.75" x14ac:dyDescent="0.25">
      <c r="A76" s="15" t="s">
        <v>182</v>
      </c>
      <c r="B76" s="1">
        <v>0</v>
      </c>
      <c r="C76" s="20"/>
      <c r="D76" s="1"/>
      <c r="E76" s="20"/>
      <c r="F76" s="1"/>
      <c r="G76" s="20"/>
      <c r="H76" s="1"/>
      <c r="I76" s="20"/>
      <c r="J76" s="1"/>
      <c r="K76" s="20"/>
      <c r="L76" s="2"/>
      <c r="M76" s="20"/>
      <c r="N76" s="1"/>
    </row>
    <row r="77" spans="1:14" ht="15.75" x14ac:dyDescent="0.25">
      <c r="A77" s="15" t="s">
        <v>104</v>
      </c>
      <c r="B77" s="1">
        <v>0</v>
      </c>
      <c r="C77" s="20"/>
      <c r="D77" s="1">
        <v>0</v>
      </c>
      <c r="E77" s="20"/>
      <c r="F77" s="1">
        <v>0</v>
      </c>
      <c r="G77" s="20"/>
      <c r="H77" s="1">
        <v>0</v>
      </c>
      <c r="I77" s="20"/>
      <c r="J77" s="1">
        <v>0</v>
      </c>
      <c r="K77" s="20"/>
      <c r="L77" s="2">
        <v>-11150</v>
      </c>
      <c r="M77" s="20"/>
      <c r="N77" s="1">
        <f t="shared" si="3"/>
        <v>-11150</v>
      </c>
    </row>
    <row r="78" spans="1:14" ht="15.75" x14ac:dyDescent="0.25">
      <c r="A78" s="15" t="s">
        <v>103</v>
      </c>
      <c r="B78" s="1">
        <v>0</v>
      </c>
      <c r="C78" s="20"/>
      <c r="D78" s="1">
        <v>0</v>
      </c>
      <c r="E78" s="20"/>
      <c r="F78" s="1">
        <v>0</v>
      </c>
      <c r="G78" s="20"/>
      <c r="H78" s="1">
        <v>0</v>
      </c>
      <c r="I78" s="20"/>
      <c r="J78" s="1">
        <v>0</v>
      </c>
      <c r="K78" s="20"/>
      <c r="L78" s="2">
        <v>-867</v>
      </c>
      <c r="M78" s="20"/>
      <c r="N78" s="1">
        <f t="shared" si="3"/>
        <v>-867</v>
      </c>
    </row>
    <row r="79" spans="1:14" ht="15.75" x14ac:dyDescent="0.25">
      <c r="A79" s="15" t="s">
        <v>102</v>
      </c>
      <c r="B79" s="1">
        <v>0</v>
      </c>
      <c r="C79" s="20"/>
      <c r="D79" s="6">
        <f>SUM(D61:D78)</f>
        <v>17448</v>
      </c>
      <c r="E79" s="20"/>
      <c r="F79" s="6">
        <f>SUM(F61:F78)</f>
        <v>20876</v>
      </c>
      <c r="G79" s="20"/>
      <c r="H79" s="6">
        <f>SUM(H61:H78)</f>
        <v>33216</v>
      </c>
      <c r="I79" s="20"/>
      <c r="J79" s="6">
        <f>SUM(J61:J78)</f>
        <v>14647</v>
      </c>
      <c r="K79" s="20"/>
      <c r="L79" s="6">
        <f>SUM(L61:L78)</f>
        <v>-5474</v>
      </c>
      <c r="M79" s="20"/>
      <c r="N79" s="6">
        <f>SUM(N61:N78)</f>
        <v>80713</v>
      </c>
    </row>
    <row r="80" spans="1:14" ht="15.75" x14ac:dyDescent="0.25">
      <c r="A80" s="15" t="s">
        <v>183</v>
      </c>
      <c r="B80" s="1">
        <v>0</v>
      </c>
      <c r="C80" s="20"/>
      <c r="D80" s="2"/>
      <c r="E80" s="20"/>
      <c r="F80" s="2"/>
      <c r="G80" s="20"/>
      <c r="H80" s="2"/>
      <c r="I80" s="20"/>
      <c r="J80" s="2"/>
      <c r="K80" s="20"/>
      <c r="L80" s="2"/>
      <c r="M80" s="20"/>
      <c r="N80" s="2"/>
    </row>
    <row r="81" spans="1:14" ht="16.5" thickBot="1" x14ac:dyDescent="0.3">
      <c r="A81" s="15" t="s">
        <v>101</v>
      </c>
      <c r="B81" s="1">
        <v>0</v>
      </c>
      <c r="C81" s="3" t="s">
        <v>1</v>
      </c>
      <c r="D81" s="9">
        <f>D57+D79</f>
        <v>11610</v>
      </c>
      <c r="E81" s="3" t="s">
        <v>1</v>
      </c>
      <c r="F81" s="9">
        <f>F57+F79</f>
        <v>-7392</v>
      </c>
      <c r="G81" s="3" t="s">
        <v>1</v>
      </c>
      <c r="H81" s="9">
        <f>H57+H79</f>
        <v>-13975</v>
      </c>
      <c r="I81" s="3" t="s">
        <v>1</v>
      </c>
      <c r="J81" s="9">
        <f>J57+J79</f>
        <v>17319</v>
      </c>
      <c r="K81" s="3" t="s">
        <v>1</v>
      </c>
      <c r="L81" s="9">
        <f>L57+L79</f>
        <v>5799</v>
      </c>
      <c r="M81" s="3" t="s">
        <v>1</v>
      </c>
      <c r="N81" s="9">
        <f>N57+N79</f>
        <v>13361</v>
      </c>
    </row>
    <row r="82" spans="1:14" ht="9.75" customHeight="1" thickTop="1" x14ac:dyDescent="0.25">
      <c r="B82" s="1">
        <v>0</v>
      </c>
      <c r="C82" s="20"/>
      <c r="D82" s="2" t="s">
        <v>100</v>
      </c>
      <c r="E82" s="20"/>
      <c r="F82" s="2"/>
      <c r="G82" s="20"/>
      <c r="H82" s="2"/>
      <c r="I82" s="20"/>
      <c r="J82" s="2"/>
      <c r="K82" s="20"/>
      <c r="L82" s="2"/>
      <c r="M82" s="20"/>
      <c r="N82" s="2"/>
    </row>
    <row r="83" spans="1:14" x14ac:dyDescent="0.25">
      <c r="A83" s="22" t="s">
        <v>184</v>
      </c>
      <c r="B83" s="1">
        <v>0</v>
      </c>
      <c r="D83" s="20"/>
      <c r="F83" s="20"/>
      <c r="H83" s="20"/>
      <c r="J83" s="20"/>
      <c r="L83" s="20"/>
      <c r="N83" s="20"/>
    </row>
    <row r="84" spans="1:14" x14ac:dyDescent="0.25">
      <c r="A84" s="21" t="s">
        <v>185</v>
      </c>
      <c r="B84" s="1">
        <v>0</v>
      </c>
      <c r="D84" s="20"/>
      <c r="F84" s="20"/>
      <c r="H84" s="20"/>
      <c r="J84" s="20"/>
      <c r="L84" s="20"/>
      <c r="N84" s="20"/>
    </row>
    <row r="85" spans="1:14" ht="15.75" x14ac:dyDescent="0.25">
      <c r="A85" s="15" t="s">
        <v>99</v>
      </c>
      <c r="B85" s="1">
        <v>0</v>
      </c>
      <c r="D85" s="29">
        <v>46550</v>
      </c>
      <c r="F85" s="29">
        <v>3399</v>
      </c>
      <c r="H85" s="2">
        <v>4773</v>
      </c>
      <c r="J85" s="2">
        <v>252</v>
      </c>
      <c r="L85" s="2">
        <v>3190</v>
      </c>
      <c r="N85" s="1">
        <f>SUM(D85:M85)</f>
        <v>58164</v>
      </c>
    </row>
    <row r="86" spans="1:14" ht="15.75" x14ac:dyDescent="0.25">
      <c r="A86" s="15" t="s">
        <v>98</v>
      </c>
      <c r="B86" s="1">
        <v>0</v>
      </c>
      <c r="D86" s="29">
        <v>4092</v>
      </c>
      <c r="F86" s="29">
        <v>3651</v>
      </c>
      <c r="H86" s="1">
        <v>0</v>
      </c>
      <c r="J86" s="1">
        <v>0</v>
      </c>
      <c r="L86" s="2">
        <v>0</v>
      </c>
      <c r="N86" s="1">
        <f>SUM(D86:M86)</f>
        <v>7743</v>
      </c>
    </row>
    <row r="87" spans="1:14" ht="16.5" thickBot="1" x14ac:dyDescent="0.3">
      <c r="A87" s="15" t="s">
        <v>97</v>
      </c>
      <c r="B87" s="1">
        <v>0</v>
      </c>
      <c r="C87" s="3" t="s">
        <v>1</v>
      </c>
      <c r="D87" s="4">
        <f>SUM(D85:D86)</f>
        <v>50642</v>
      </c>
      <c r="E87" s="3" t="s">
        <v>1</v>
      </c>
      <c r="F87" s="4">
        <f>SUM(F85:F86)</f>
        <v>7050</v>
      </c>
      <c r="G87" s="3" t="s">
        <v>1</v>
      </c>
      <c r="H87" s="4">
        <f>SUM(H85:H86)</f>
        <v>4773</v>
      </c>
      <c r="I87" s="3" t="s">
        <v>1</v>
      </c>
      <c r="J87" s="4">
        <f>SUM(J85:J86)</f>
        <v>252</v>
      </c>
      <c r="K87" s="3" t="s">
        <v>1</v>
      </c>
      <c r="L87" s="4">
        <f>SUM(L85:L86)</f>
        <v>3190</v>
      </c>
      <c r="M87" s="3" t="s">
        <v>1</v>
      </c>
      <c r="N87" s="4">
        <f>SUM(N85:N86)</f>
        <v>65907</v>
      </c>
    </row>
    <row r="88" spans="1:14" ht="16.5" thickTop="1" x14ac:dyDescent="0.25">
      <c r="A88" s="15"/>
      <c r="B88" s="1">
        <v>0</v>
      </c>
      <c r="D88" s="2"/>
      <c r="F88" s="2"/>
      <c r="H88" s="2"/>
      <c r="J88" s="2"/>
      <c r="L88" s="2"/>
      <c r="N88" s="2"/>
    </row>
    <row r="89" spans="1:14" x14ac:dyDescent="0.25">
      <c r="A89" s="21" t="s">
        <v>186</v>
      </c>
      <c r="B89" s="1">
        <v>0</v>
      </c>
      <c r="D89" s="2"/>
      <c r="F89" s="2"/>
      <c r="H89" s="2"/>
      <c r="J89" s="2"/>
      <c r="L89" s="2"/>
      <c r="N89" s="2"/>
    </row>
    <row r="90" spans="1:14" x14ac:dyDescent="0.25">
      <c r="A90" s="33" t="s">
        <v>96</v>
      </c>
      <c r="B90" s="1">
        <v>0</v>
      </c>
      <c r="D90" s="2"/>
      <c r="F90" s="2"/>
      <c r="H90" s="2"/>
      <c r="J90" s="2"/>
      <c r="L90" s="2"/>
      <c r="N90" s="2"/>
    </row>
    <row r="91" spans="1:14" ht="15.75" x14ac:dyDescent="0.25">
      <c r="A91" s="15" t="s">
        <v>95</v>
      </c>
      <c r="B91" s="1">
        <v>0</v>
      </c>
      <c r="D91" s="2"/>
      <c r="F91" s="2"/>
      <c r="H91" s="2"/>
      <c r="J91" s="2"/>
      <c r="L91" s="2"/>
      <c r="N91" s="2"/>
    </row>
    <row r="92" spans="1:14" ht="15.75" x14ac:dyDescent="0.25">
      <c r="A92" s="15" t="s">
        <v>94</v>
      </c>
      <c r="B92" s="1">
        <v>0</v>
      </c>
      <c r="D92" s="2"/>
      <c r="F92" s="2"/>
      <c r="H92" s="2"/>
      <c r="J92" s="2"/>
      <c r="L92" s="2"/>
      <c r="N92" s="2"/>
    </row>
    <row r="93" spans="1:14" ht="15.75" x14ac:dyDescent="0.25">
      <c r="A93" s="15" t="s">
        <v>93</v>
      </c>
      <c r="B93" s="1">
        <v>0</v>
      </c>
      <c r="C93" s="3" t="s">
        <v>1</v>
      </c>
      <c r="D93" s="2">
        <v>-1782</v>
      </c>
      <c r="E93" s="3" t="s">
        <v>1</v>
      </c>
      <c r="F93" s="2">
        <v>9374</v>
      </c>
      <c r="G93" s="3" t="s">
        <v>1</v>
      </c>
      <c r="H93" s="2">
        <v>0</v>
      </c>
      <c r="I93" s="3" t="s">
        <v>1</v>
      </c>
      <c r="J93" s="2">
        <v>0</v>
      </c>
      <c r="K93" s="3" t="s">
        <v>1</v>
      </c>
      <c r="L93" s="2">
        <v>0</v>
      </c>
      <c r="M93" s="3" t="s">
        <v>1</v>
      </c>
      <c r="N93" s="2">
        <f>SUM(D93:M93)</f>
        <v>7592</v>
      </c>
    </row>
    <row r="94" spans="1:14" ht="15.75" x14ac:dyDescent="0.25">
      <c r="A94" s="15"/>
      <c r="B94" s="1"/>
      <c r="D94" s="2"/>
      <c r="F94" s="2"/>
      <c r="H94" s="2"/>
      <c r="J94" s="2"/>
      <c r="L94" s="2"/>
      <c r="N94" s="2"/>
    </row>
    <row r="95" spans="1:14" ht="15.75" x14ac:dyDescent="0.25">
      <c r="A95" s="15"/>
      <c r="B95" s="1"/>
      <c r="D95" s="2"/>
      <c r="F95" s="2"/>
      <c r="H95" s="2"/>
      <c r="J95" s="2"/>
      <c r="L95" s="2"/>
      <c r="N95" s="2"/>
    </row>
    <row r="96" spans="1:14" ht="15.75" x14ac:dyDescent="0.25">
      <c r="A96" s="15"/>
      <c r="B96" s="1"/>
      <c r="D96" s="2"/>
      <c r="F96" s="2"/>
      <c r="H96" s="2"/>
      <c r="J96" s="2"/>
      <c r="L96" s="2"/>
      <c r="N96" s="2"/>
    </row>
    <row r="97" spans="1:14" ht="15.75" x14ac:dyDescent="0.25">
      <c r="A97" s="15" t="s">
        <v>0</v>
      </c>
      <c r="B97" s="1">
        <v>0</v>
      </c>
      <c r="C97" s="20"/>
      <c r="D97" s="2"/>
      <c r="E97" s="20"/>
      <c r="F97" s="2"/>
      <c r="G97" s="20"/>
      <c r="H97" s="2"/>
      <c r="I97" s="20"/>
      <c r="J97" s="2"/>
      <c r="K97" s="20"/>
      <c r="L97" s="2"/>
      <c r="M97" s="20"/>
      <c r="N97" s="2"/>
    </row>
  </sheetData>
  <mergeCells count="5">
    <mergeCell ref="A1:N1"/>
    <mergeCell ref="A2:N2"/>
    <mergeCell ref="A3:N3"/>
    <mergeCell ref="A4:N4"/>
    <mergeCell ref="A5:N5"/>
  </mergeCells>
  <pageMargins left="0.75" right="0.25" top="0.75" bottom="0.75" header="0.3" footer="0.3"/>
  <pageSetup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FY25-pages 54,55</vt:lpstr>
      <vt:lpstr>FY24-pages 56, 57</vt:lpstr>
      <vt:lpstr>FY 25-pages 58,59</vt:lpstr>
      <vt:lpstr>FY 24-pages 60,61</vt:lpstr>
      <vt:lpstr>FY 25-pages 62-65</vt:lpstr>
      <vt:lpstr>FY 24-pages 66-69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Verba, Marina</dc:creator>
  <cp:lastModifiedBy>Verba, Marina</cp:lastModifiedBy>
  <dcterms:created xsi:type="dcterms:W3CDTF">2024-10-23T19:47:44Z</dcterms:created>
  <dcterms:modified xsi:type="dcterms:W3CDTF">2025-10-30T15:37:28Z</dcterms:modified>
</cp:coreProperties>
</file>